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ieso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<sst xmlns="http://schemas.openxmlformats.org/spreadsheetml/2006/main" count="78" uniqueCount="47">
  <si>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Lp.</t>
  </si>
  <si>
    <t>Towar</t>
  </si>
  <si>
    <t>Jedn. miary</t>
  </si>
  <si>
    <t>Ilość szacunkowa</t>
  </si>
  <si>
    <t>Wartość netto</t>
  </si>
  <si>
    <t>Podatek VAT</t>
  </si>
  <si>
    <t>Wartość brutto</t>
  </si>
  <si>
    <t>kg</t>
  </si>
  <si>
    <t>Stawka podatku Vat %</t>
  </si>
  <si>
    <t>RAZEM</t>
  </si>
  <si>
    <t>Cena jednostkowa netto</t>
  </si>
  <si>
    <t>szt</t>
  </si>
  <si>
    <t>filet z kurczaka</t>
  </si>
  <si>
    <t>mielone z łopatki 500g</t>
  </si>
  <si>
    <t>skrzydła kurczak</t>
  </si>
  <si>
    <t>szyja indyk</t>
  </si>
  <si>
    <t>kiełbasa biała surowa</t>
  </si>
  <si>
    <t>kurczak</t>
  </si>
  <si>
    <t>kiełbasa z szynki i schabu</t>
  </si>
  <si>
    <t>podudzie z kurczaka</t>
  </si>
  <si>
    <t>polędwiczki wieprzowe</t>
  </si>
  <si>
    <t>szponder</t>
  </si>
  <si>
    <t>schab b/k</t>
  </si>
  <si>
    <t>kiełbasa podwawelska</t>
  </si>
  <si>
    <t>boczek wędzony</t>
  </si>
  <si>
    <t>wieprzowina gulaszowa</t>
  </si>
  <si>
    <t>wątróbka drobiowa</t>
  </si>
  <si>
    <t>skrzydła indyk</t>
  </si>
  <si>
    <t>szynka kulka</t>
  </si>
  <si>
    <t>mięso mielone extra 420g</t>
  </si>
  <si>
    <t>karkówka</t>
  </si>
  <si>
    <t>żeberka paski</t>
  </si>
  <si>
    <t>kiełbasa wiejska</t>
  </si>
  <si>
    <t>golonka</t>
  </si>
  <si>
    <t>udziec z kurczaka</t>
  </si>
  <si>
    <t>łopatka 1kg</t>
  </si>
  <si>
    <t>filet z indyka</t>
  </si>
  <si>
    <t>boczek wędzony surowy</t>
  </si>
  <si>
    <t>boczek surowy</t>
  </si>
  <si>
    <t>żeberka mostki</t>
  </si>
  <si>
    <t xml:space="preserve"> biała kiełbasa Peklimar surowa</t>
  </si>
  <si>
    <t>Załącznik  2</t>
  </si>
  <si>
    <t xml:space="preserve">FORMULARZ OFERTY
NA REALIZACJĘ ZADANIA POD NAZWĄ 
„SUKCESYWNA DOSTAWA MIĘSA I WĘDLIN 
DO STOŁÓWKI SZKOLNEJ NA 2020 R.”
</t>
  </si>
  <si>
    <t xml:space="preserve">1. Zamawiający – Gmina Miasto Płock, z siedzibą Pl. Stary Rynek 1, 09-400 Płock 
NIP 774-31-35-712 - Szkoła Podstawowa nr 15 im. św. Franciszka z Asyżu w Płocku, 
ul. Przyszkolna 22, 09-402 Płock 
</t>
  </si>
  <si>
    <r>
      <rPr>
        <b/>
        <sz val="11"/>
        <color indexed="8"/>
        <rFont val="Calibri"/>
        <family val="2"/>
      </rPr>
      <t>2. Wykonawca:</t>
    </r>
    <r>
      <rPr>
        <sz val="11"/>
        <color theme="1"/>
        <rFont val="Calibri"/>
        <family val="2"/>
      </rPr>
      <t xml:space="preserve">
Nazwa........................................................................................................................................
Siedziba.....................................................................................................................................
nr telefonu/faku..........................................................................................................................
NIP..................................................................
REGON..........................................................
www.............................................................
E-mail...........................................................</t>
    </r>
  </si>
  <si>
    <r>
      <rPr>
        <b/>
        <sz val="11"/>
        <color indexed="8"/>
        <rFont val="Calibri"/>
        <family val="2"/>
      </rPr>
      <t>3. Zobowiązania Wykonawcy:</t>
    </r>
    <r>
      <rPr>
        <sz val="11"/>
        <color theme="1"/>
        <rFont val="Calibri"/>
        <family val="2"/>
      </rPr>
      <t xml:space="preserve">
Zobowiązuję się dostarczyć przedmiot zamówienia do Szkoły Podstawowej nr 15 w Płocku zgodnie ze specyfikacja na następująca cenę:</t>
    </r>
  </si>
  <si>
    <r>
      <rPr>
        <b/>
        <sz val="11"/>
        <color indexed="8"/>
        <rFont val="Calibri"/>
        <family val="2"/>
      </rPr>
      <t>1.Oświadczam, że:</t>
    </r>
    <r>
      <rPr>
        <sz val="11"/>
        <color theme="1"/>
        <rFont val="Calibri"/>
        <family val="2"/>
      </rPr>
      <t xml:space="preserve">
a)zapoznałem się z ogłoszeniem o zamówieniu publicznym o wartości do 30 000 Euro  (w tym z wzorem umowy) i nie wnoszę do niego  zastrzeżeń oraz przyjmuję warunki w nim zawarte,
b) jeśli w okresie związania ofertą nastąpią jakiekolwiek znaczące zmiany sytuacji przedstawionej w naszych dokumentach załączonych do oferty, natychmiast poinformujemy o nich Zamawiającego,
c) jestem uprawniony do występowania w obrocie prawnym zgodnie z wymaganiami ustawowymi,
d) posiadam niezbędną wiedzę i doświadczenie oraz dysponuję potencjałem technicznym  i osobami zdolnymi do wykonania zamówienia,
e) znajduję się w sytuacji ekonomicznej i finansowej zapewniającej wykonanie zadania,
f) nie podlegam wykluczeniu z postępowania o udzielenie zamówienia,
g) nie otwarto wobec mojej firmy likwidacji ani nie ogłoszono upadłości,
h) zapoznałem się z klauzulą informacyjną umieszczoną w  dziale XI ogłoszenia o postępowaniu,
i) wypełniłem obowiązki informacyjne przewidziane w art. 13 lub art. 14 ogólnego rozporządzenia o ochronie danych „RODO” wobec osób fizycznych, od których dane osobowe bezpośrednio lub pośrednio pozyskałem w celu ubiegania się o udzielenie zamówienia publicznego w niniejszym postępowaniu,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W przypadku udzielenia zamówienia zobowiązujemy się do zawarcia umowy w miejscu i terminie wskazanych przez Zamawiającego oraz na warunkach określonych we wzorze umowy stanowiącym załącznik nr  3 do ogłoszenia  o zamówieniu publicznym o wartości do 30 000 Euro.
</t>
    </r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. Wyrażam zgodę na podanie informacji dotyczącej Wykonawcy/zwycięzcy postępowania niezbędnych do ogłoszenia wyniku zamówienia publicznego o wartości do 30 000 euro na w trybie przetargu pn „Sukcesywna dostawa mięsa i wędlin do Szkoły Podstawowej nr 15 w Płocku na 2020 rok” na stronie internetowej Zamawiającego. 
</t>
    </r>
    <r>
      <rPr>
        <b/>
        <sz val="11"/>
        <color indexed="8"/>
        <rFont val="Calibri"/>
        <family val="2"/>
      </rPr>
      <t xml:space="preserve">4. </t>
    </r>
    <r>
      <rPr>
        <sz val="11"/>
        <color theme="1"/>
        <rFont val="Calibri"/>
        <family val="2"/>
      </rPr>
      <t xml:space="preserve">. Do oferty załączamy następujące dokumenty: 1)...........................................................................................................................................
2)...........................................................................................................................................  
3)..........................................................................................................................................
</t>
    </r>
    <r>
      <rPr>
        <b/>
        <sz val="11"/>
        <color indexed="8"/>
        <rFont val="Calibri"/>
        <family val="2"/>
      </rPr>
      <t xml:space="preserve"> 5.  </t>
    </r>
    <r>
      <rPr>
        <sz val="11"/>
        <color theme="1"/>
        <rFont val="Calibri"/>
        <family val="2"/>
      </rPr>
      <t xml:space="preserve">Oferta zawiera  ......... stron podpisanych i ponumerowanych od nr ........  do nr ..........
*  niepotrzebne skreślić
data: ..................................                                  
                                .…………………………………………………………………………….
                                  (podpis i pieczęć osoby uprawnionej  do reprezentowania Wykonawcy)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</si>
</sst>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165" fontId="46" fillId="0" borderId="10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46" fillId="0" borderId="10" xfId="0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right" vertical="top" wrapText="1"/>
    </xf>
    <xf numFmtId="2" fontId="46" fillId="0" borderId="10" xfId="0" applyNumberFormat="1" applyFont="1" applyBorder="1" applyAlignment="1">
      <alignment horizontal="righ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2" fontId="46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top" wrapText="1"/>
    </xf>
    <xf numFmtId="2" fontId="46" fillId="33" borderId="10" xfId="0" applyNumberFormat="1" applyFont="1" applyFill="1" applyBorder="1" applyAlignment="1">
      <alignment horizontal="right" vertical="top" wrapText="1"/>
    </xf>
    <xf numFmtId="2" fontId="46" fillId="33" borderId="10" xfId="0" applyNumberFormat="1" applyFont="1" applyFill="1" applyBorder="1" applyAlignment="1">
      <alignment/>
    </xf>
    <xf numFmtId="2" fontId="49" fillId="33" borderId="10" xfId="0" applyNumberFormat="1" applyFont="1" applyFill="1" applyBorder="1" applyAlignment="1">
      <alignment horizontal="right" vertical="top" wrapText="1"/>
    </xf>
    <xf numFmtId="0" fontId="49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right" vertical="top" wrapText="1"/>
    </xf>
    <xf numFmtId="0" fontId="50" fillId="33" borderId="10" xfId="0" applyFont="1" applyFill="1" applyBorder="1" applyAlignment="1">
      <alignment horizontal="center" vertical="top" wrapText="1"/>
    </xf>
    <xf numFmtId="2" fontId="51" fillId="33" borderId="10" xfId="0" applyNumberFormat="1" applyFont="1" applyFill="1" applyBorder="1" applyAlignment="1">
      <alignment horizontal="right" vertical="top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25">
      <selection activeCell="R28" sqref="R28"/>
    </sheetView>
  </sheetViews>
  <sheetFormatPr defaultColWidth="9.140625" defaultRowHeight="15"/>
  <cols>
    <col min="1" max="1" width="5.421875" style="0" customWidth="1"/>
    <col min="2" max="2" width="23.7109375" style="0" customWidth="1"/>
    <col min="3" max="3" width="6.8515625" style="0" customWidth="1"/>
    <col min="4" max="4" width="9.421875" style="0" customWidth="1"/>
    <col min="8" max="8" width="9.8515625" style="0" customWidth="1"/>
  </cols>
  <sheetData>
    <row r="1" spans="8:9" ht="15">
      <c r="H1" s="14" t="s">
        <v>41</v>
      </c>
      <c r="I1" s="14"/>
    </row>
    <row r="2" spans="1:9" ht="62.25" customHeight="1">
      <c r="A2" s="29" t="s">
        <v>42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1"/>
      <c r="B3" s="13"/>
      <c r="C3" s="13"/>
      <c r="D3" s="13"/>
      <c r="E3" s="13"/>
      <c r="F3" s="13"/>
      <c r="G3" s="13"/>
      <c r="H3" s="13"/>
      <c r="I3" s="13"/>
    </row>
    <row r="4" spans="1:9" ht="60.75" customHeight="1">
      <c r="A4" s="5" t="s">
        <v>43</v>
      </c>
      <c r="B4" s="15"/>
      <c r="C4" s="15"/>
      <c r="D4" s="15"/>
      <c r="E4" s="15"/>
      <c r="F4" s="15"/>
      <c r="G4" s="15"/>
      <c r="H4" s="15"/>
      <c r="I4" s="15"/>
    </row>
    <row r="5" spans="1:9" ht="5.25" customHeight="1">
      <c r="A5" s="1"/>
      <c r="B5" s="13"/>
      <c r="C5" s="13"/>
      <c r="D5" s="13"/>
      <c r="E5" s="13"/>
      <c r="F5" s="13"/>
      <c r="G5" s="13"/>
      <c r="H5" s="13"/>
      <c r="I5" s="13"/>
    </row>
    <row r="6" spans="1:9" ht="133.5" customHeight="1">
      <c r="A6" s="16" t="s">
        <v>44</v>
      </c>
      <c r="B6" s="17"/>
      <c r="C6" s="17"/>
      <c r="D6" s="17"/>
      <c r="E6" s="17"/>
      <c r="F6" s="17"/>
      <c r="G6" s="17"/>
      <c r="H6" s="17"/>
      <c r="I6" s="17"/>
    </row>
    <row r="7" spans="1:9" ht="3.75" customHeight="1">
      <c r="A7" s="18"/>
      <c r="B7" s="19"/>
      <c r="C7" s="19"/>
      <c r="D7" s="19"/>
      <c r="E7" s="19"/>
      <c r="F7" s="19"/>
      <c r="G7" s="19"/>
      <c r="H7" s="19"/>
      <c r="I7" s="19"/>
    </row>
    <row r="8" spans="1:9" ht="48.75" customHeight="1">
      <c r="A8" s="16" t="s">
        <v>45</v>
      </c>
      <c r="B8" s="16"/>
      <c r="C8" s="16"/>
      <c r="D8" s="16"/>
      <c r="E8" s="16"/>
      <c r="F8" s="16"/>
      <c r="G8" s="16"/>
      <c r="H8" s="16"/>
      <c r="I8" s="16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63">
      <c r="A10" s="20" t="s">
        <v>0</v>
      </c>
      <c r="B10" s="20" t="s">
        <v>1</v>
      </c>
      <c r="C10" s="20" t="s">
        <v>2</v>
      </c>
      <c r="D10" s="20" t="s">
        <v>3</v>
      </c>
      <c r="E10" s="20" t="s">
        <v>10</v>
      </c>
      <c r="F10" s="20" t="s">
        <v>4</v>
      </c>
      <c r="G10" s="20" t="s">
        <v>8</v>
      </c>
      <c r="H10" s="20" t="s">
        <v>5</v>
      </c>
      <c r="I10" s="20" t="s">
        <v>6</v>
      </c>
    </row>
    <row r="11" spans="1:9" ht="15.75">
      <c r="A11" s="10">
        <v>1</v>
      </c>
      <c r="B11" s="6" t="s">
        <v>14</v>
      </c>
      <c r="C11" s="6" t="s">
        <v>7</v>
      </c>
      <c r="D11" s="3">
        <f>6.8+10.54+5.18+5.54+5.18+5.12+11+7.3+6.8+5.82+7.78+5.08+8.2+10+14.2+5.94+10.36+4.36+10.78+10.26+1.6+10.9+10.2</f>
        <v>178.93999999999997</v>
      </c>
      <c r="E11" s="7"/>
      <c r="F11" s="21">
        <f aca="true" t="shared" si="0" ref="F11:F41">D11*E11</f>
        <v>0</v>
      </c>
      <c r="G11" s="8"/>
      <c r="H11" s="9">
        <f aca="true" t="shared" si="1" ref="H11:H41">F11*G11/100</f>
        <v>0</v>
      </c>
      <c r="I11" s="21">
        <f>F11+H11</f>
        <v>0</v>
      </c>
    </row>
    <row r="12" spans="1:9" ht="17.25" customHeight="1">
      <c r="A12" s="10">
        <v>2</v>
      </c>
      <c r="B12" s="6" t="s">
        <v>17</v>
      </c>
      <c r="C12" s="6" t="s">
        <v>7</v>
      </c>
      <c r="D12" s="3">
        <f>2.94+2.24+1.56+2.28+2.32+5.34+2.78+1.96+2.42+3.5+2.36+2+2.96+2.7</f>
        <v>37.36000000000001</v>
      </c>
      <c r="E12" s="7"/>
      <c r="F12" s="21">
        <f t="shared" si="0"/>
        <v>0</v>
      </c>
      <c r="G12" s="8"/>
      <c r="H12" s="9">
        <f t="shared" si="1"/>
        <v>0</v>
      </c>
      <c r="I12" s="21">
        <f>F12+H12</f>
        <v>0</v>
      </c>
    </row>
    <row r="13" spans="1:9" ht="15.75">
      <c r="A13" s="10">
        <v>3</v>
      </c>
      <c r="B13" s="10" t="s">
        <v>16</v>
      </c>
      <c r="C13" s="10" t="s">
        <v>7</v>
      </c>
      <c r="D13" s="12">
        <f>3.04+3.42+2.955+3.1+3+3.58</f>
        <v>19.095</v>
      </c>
      <c r="E13" s="9"/>
      <c r="F13" s="21">
        <f t="shared" si="0"/>
        <v>0</v>
      </c>
      <c r="G13" s="11"/>
      <c r="H13" s="9">
        <f t="shared" si="1"/>
        <v>0</v>
      </c>
      <c r="I13" s="21">
        <f>F13+H13</f>
        <v>0</v>
      </c>
    </row>
    <row r="14" spans="1:9" ht="15.75">
      <c r="A14" s="10">
        <v>4</v>
      </c>
      <c r="B14" s="10" t="s">
        <v>27</v>
      </c>
      <c r="C14" s="10" t="s">
        <v>7</v>
      </c>
      <c r="D14" s="12">
        <f>1.882</f>
        <v>1.882</v>
      </c>
      <c r="E14" s="9"/>
      <c r="F14" s="21">
        <f t="shared" si="0"/>
        <v>0</v>
      </c>
      <c r="G14" s="11"/>
      <c r="H14" s="9">
        <f t="shared" si="1"/>
        <v>0</v>
      </c>
      <c r="I14" s="21">
        <f>F14+H14</f>
        <v>0</v>
      </c>
    </row>
    <row r="15" spans="1:9" ht="15.75">
      <c r="A15" s="10">
        <v>5</v>
      </c>
      <c r="B15" s="6" t="s">
        <v>12</v>
      </c>
      <c r="C15" s="6" t="s">
        <v>7</v>
      </c>
      <c r="D15" s="3">
        <f>16.36+6+3.22+14.1+11.7+7.92+11.68+13.4+12.5+6.14+11.92+14.1+20.6+14.64+3.3+3.1+17.02+17.16+7.5+7.4+15.22+2.06+13.28+29.04+8.62+11.2+15.7</f>
        <v>314.88</v>
      </c>
      <c r="E15" s="7"/>
      <c r="F15" s="21">
        <f t="shared" si="0"/>
        <v>0</v>
      </c>
      <c r="G15" s="8"/>
      <c r="H15" s="9">
        <f t="shared" si="1"/>
        <v>0</v>
      </c>
      <c r="I15" s="21">
        <f>F15+H15</f>
        <v>0</v>
      </c>
    </row>
    <row r="16" spans="1:9" ht="15.75">
      <c r="A16" s="10">
        <v>6</v>
      </c>
      <c r="B16" s="10" t="s">
        <v>13</v>
      </c>
      <c r="C16" s="10" t="s">
        <v>11</v>
      </c>
      <c r="D16" s="12">
        <f>11+11</f>
        <v>22</v>
      </c>
      <c r="E16" s="9"/>
      <c r="F16" s="21">
        <f t="shared" si="0"/>
        <v>0</v>
      </c>
      <c r="G16" s="11"/>
      <c r="H16" s="9">
        <f t="shared" si="1"/>
        <v>0</v>
      </c>
      <c r="I16" s="21">
        <f>F16+H16</f>
        <v>0</v>
      </c>
    </row>
    <row r="17" spans="1:9" ht="17.25" customHeight="1">
      <c r="A17" s="10">
        <v>7</v>
      </c>
      <c r="B17" s="6" t="s">
        <v>29</v>
      </c>
      <c r="C17" s="6" t="s">
        <v>11</v>
      </c>
      <c r="D17" s="3">
        <v>5</v>
      </c>
      <c r="E17" s="7"/>
      <c r="F17" s="21">
        <f t="shared" si="0"/>
        <v>0</v>
      </c>
      <c r="G17" s="8"/>
      <c r="H17" s="9">
        <f t="shared" si="1"/>
        <v>0</v>
      </c>
      <c r="I17" s="21">
        <f>F17+H17</f>
        <v>0</v>
      </c>
    </row>
    <row r="18" spans="1:9" ht="15.75">
      <c r="A18" s="10">
        <v>8</v>
      </c>
      <c r="B18" s="10" t="s">
        <v>26</v>
      </c>
      <c r="C18" s="10" t="s">
        <v>7</v>
      </c>
      <c r="D18" s="12">
        <v>5</v>
      </c>
      <c r="E18" s="9"/>
      <c r="F18" s="21">
        <f t="shared" si="0"/>
        <v>0</v>
      </c>
      <c r="G18" s="11"/>
      <c r="H18" s="9">
        <f t="shared" si="1"/>
        <v>0</v>
      </c>
      <c r="I18" s="21">
        <f>F18+H18</f>
        <v>0</v>
      </c>
    </row>
    <row r="19" spans="1:9" ht="15.75">
      <c r="A19" s="10">
        <v>9</v>
      </c>
      <c r="B19" s="10" t="s">
        <v>28</v>
      </c>
      <c r="C19" s="10" t="s">
        <v>7</v>
      </c>
      <c r="D19" s="12">
        <f>1.1+11.36+10.5+11.62+11.9+6.72+12.46</f>
        <v>65.66</v>
      </c>
      <c r="E19" s="9"/>
      <c r="F19" s="21">
        <f t="shared" si="0"/>
        <v>0</v>
      </c>
      <c r="G19" s="11"/>
      <c r="H19" s="9">
        <f t="shared" si="1"/>
        <v>0</v>
      </c>
      <c r="I19" s="21">
        <f>F19+H19</f>
        <v>0</v>
      </c>
    </row>
    <row r="20" spans="1:9" ht="15.75">
      <c r="A20" s="10">
        <v>10</v>
      </c>
      <c r="B20" s="10" t="s">
        <v>30</v>
      </c>
      <c r="C20" s="10" t="s">
        <v>7</v>
      </c>
      <c r="D20" s="12">
        <f>13.44</f>
        <v>13.44</v>
      </c>
      <c r="E20" s="9"/>
      <c r="F20" s="21">
        <f t="shared" si="0"/>
        <v>0</v>
      </c>
      <c r="G20" s="11"/>
      <c r="H20" s="9">
        <f t="shared" si="1"/>
        <v>0</v>
      </c>
      <c r="I20" s="21">
        <f>F20+H20</f>
        <v>0</v>
      </c>
    </row>
    <row r="21" spans="1:9" ht="15.75">
      <c r="A21" s="10">
        <v>11</v>
      </c>
      <c r="B21" s="10" t="s">
        <v>37</v>
      </c>
      <c r="C21" s="10" t="s">
        <v>7</v>
      </c>
      <c r="D21" s="12">
        <f>2.664+5.349+4.642+4.42+4.294+5.136</f>
        <v>26.505000000000003</v>
      </c>
      <c r="E21" s="9"/>
      <c r="F21" s="21">
        <f t="shared" si="0"/>
        <v>0</v>
      </c>
      <c r="G21" s="11"/>
      <c r="H21" s="9">
        <f t="shared" si="1"/>
        <v>0</v>
      </c>
      <c r="I21" s="21">
        <f aca="true" t="shared" si="2" ref="I21:I26">F21+H21</f>
        <v>0</v>
      </c>
    </row>
    <row r="22" spans="1:9" ht="15.75">
      <c r="A22" s="10">
        <v>12</v>
      </c>
      <c r="B22" s="10" t="s">
        <v>24</v>
      </c>
      <c r="C22" s="10" t="s">
        <v>7</v>
      </c>
      <c r="D22" s="12">
        <v>2</v>
      </c>
      <c r="E22" s="9"/>
      <c r="F22" s="21">
        <f t="shared" si="0"/>
        <v>0</v>
      </c>
      <c r="G22" s="11"/>
      <c r="H22" s="9">
        <f t="shared" si="1"/>
        <v>0</v>
      </c>
      <c r="I22" s="21">
        <f t="shared" si="2"/>
        <v>0</v>
      </c>
    </row>
    <row r="23" spans="1:9" ht="15.75">
      <c r="A23" s="10">
        <v>13</v>
      </c>
      <c r="B23" s="6" t="s">
        <v>38</v>
      </c>
      <c r="C23" s="6" t="s">
        <v>7</v>
      </c>
      <c r="D23" s="3">
        <v>2</v>
      </c>
      <c r="E23" s="7"/>
      <c r="F23" s="21">
        <f t="shared" si="0"/>
        <v>0</v>
      </c>
      <c r="G23" s="8"/>
      <c r="H23" s="9">
        <f t="shared" si="1"/>
        <v>0</v>
      </c>
      <c r="I23" s="21">
        <f t="shared" si="2"/>
        <v>0</v>
      </c>
    </row>
    <row r="24" spans="1:9" ht="15.75">
      <c r="A24" s="10">
        <v>14</v>
      </c>
      <c r="B24" s="10" t="s">
        <v>25</v>
      </c>
      <c r="C24" s="10" t="s">
        <v>7</v>
      </c>
      <c r="D24" s="12">
        <f>10.994+4.736+17.811+4.816+11.38+13.4+15</f>
        <v>78.137</v>
      </c>
      <c r="E24" s="9"/>
      <c r="F24" s="21">
        <f t="shared" si="0"/>
        <v>0</v>
      </c>
      <c r="G24" s="11"/>
      <c r="H24" s="9">
        <f t="shared" si="1"/>
        <v>0</v>
      </c>
      <c r="I24" s="21">
        <f t="shared" si="2"/>
        <v>0</v>
      </c>
    </row>
    <row r="25" spans="1:9" ht="15.75">
      <c r="A25" s="10">
        <v>15</v>
      </c>
      <c r="B25" s="10" t="s">
        <v>22</v>
      </c>
      <c r="C25" s="10" t="s">
        <v>7</v>
      </c>
      <c r="D25" s="12">
        <f>11.3+9.84+13.24+13.9</f>
        <v>48.28</v>
      </c>
      <c r="E25" s="9"/>
      <c r="F25" s="21">
        <f t="shared" si="0"/>
        <v>0</v>
      </c>
      <c r="G25" s="11"/>
      <c r="H25" s="9">
        <f t="shared" si="1"/>
        <v>0</v>
      </c>
      <c r="I25" s="21">
        <f t="shared" si="2"/>
        <v>0</v>
      </c>
    </row>
    <row r="26" spans="1:9" ht="15.75">
      <c r="A26" s="10">
        <v>16</v>
      </c>
      <c r="B26" s="10" t="s">
        <v>32</v>
      </c>
      <c r="C26" s="10" t="s">
        <v>7</v>
      </c>
      <c r="D26" s="12">
        <v>5</v>
      </c>
      <c r="E26" s="9"/>
      <c r="F26" s="21">
        <f t="shared" si="0"/>
        <v>0</v>
      </c>
      <c r="G26" s="11"/>
      <c r="H26" s="9">
        <f t="shared" si="1"/>
        <v>0</v>
      </c>
      <c r="I26" s="21">
        <f t="shared" si="2"/>
        <v>0</v>
      </c>
    </row>
    <row r="27" spans="1:9" ht="15.75">
      <c r="A27" s="10">
        <v>17</v>
      </c>
      <c r="B27" s="10" t="s">
        <v>15</v>
      </c>
      <c r="C27" s="10" t="s">
        <v>7</v>
      </c>
      <c r="D27" s="12">
        <f>2.8+2.1+3.7+1.4+2+3.1+4.1+2+2.8+0.9+2.9+3.7+4.2+3.4+3.4+4.2+2.2+4.12+2.1+3.6+3.94</f>
        <v>62.660000000000004</v>
      </c>
      <c r="E27" s="9"/>
      <c r="F27" s="21">
        <f t="shared" si="0"/>
        <v>0</v>
      </c>
      <c r="G27" s="11"/>
      <c r="H27" s="9">
        <f t="shared" si="1"/>
        <v>0</v>
      </c>
      <c r="I27" s="21">
        <f>F27+H27</f>
        <v>0</v>
      </c>
    </row>
    <row r="28" spans="1:9" ht="31.5">
      <c r="A28" s="10">
        <v>18</v>
      </c>
      <c r="B28" s="10" t="s">
        <v>18</v>
      </c>
      <c r="C28" s="10" t="s">
        <v>7</v>
      </c>
      <c r="D28" s="12">
        <f>4.04+4.64+5+4+3+4.72+3.5+3.72+3.38</f>
        <v>36</v>
      </c>
      <c r="E28" s="9"/>
      <c r="F28" s="21">
        <f t="shared" si="0"/>
        <v>0</v>
      </c>
      <c r="G28" s="11"/>
      <c r="H28" s="9">
        <f t="shared" si="1"/>
        <v>0</v>
      </c>
      <c r="I28" s="21">
        <f aca="true" t="shared" si="3" ref="I28:I33">F28+H28</f>
        <v>0</v>
      </c>
    </row>
    <row r="29" spans="1:9" ht="15.75">
      <c r="A29" s="10">
        <v>19</v>
      </c>
      <c r="B29" s="10" t="s">
        <v>20</v>
      </c>
      <c r="C29" s="10" t="s">
        <v>7</v>
      </c>
      <c r="D29" s="12">
        <v>5</v>
      </c>
      <c r="E29" s="9"/>
      <c r="F29" s="21">
        <f t="shared" si="0"/>
        <v>0</v>
      </c>
      <c r="G29" s="11"/>
      <c r="H29" s="9">
        <f t="shared" si="1"/>
        <v>0</v>
      </c>
      <c r="I29" s="21">
        <f t="shared" si="3"/>
        <v>0</v>
      </c>
    </row>
    <row r="30" spans="1:9" ht="15.75">
      <c r="A30" s="10">
        <v>20</v>
      </c>
      <c r="B30" s="10" t="s">
        <v>31</v>
      </c>
      <c r="C30" s="10" t="s">
        <v>7</v>
      </c>
      <c r="D30" s="12">
        <f>3.56+2.54+2.24+2.48+2+2.76+2.04+2.66+1.66+2.46+2.1+2.64+2.3+4.52+4.14+5.58+3.32+2.66</f>
        <v>51.66000000000001</v>
      </c>
      <c r="E30" s="9"/>
      <c r="F30" s="21">
        <f t="shared" si="0"/>
        <v>0</v>
      </c>
      <c r="G30" s="11"/>
      <c r="H30" s="9">
        <f t="shared" si="1"/>
        <v>0</v>
      </c>
      <c r="I30" s="21">
        <f t="shared" si="3"/>
        <v>0</v>
      </c>
    </row>
    <row r="31" spans="1:9" ht="15.75">
      <c r="A31" s="10">
        <v>21</v>
      </c>
      <c r="B31" s="10" t="s">
        <v>23</v>
      </c>
      <c r="C31" s="10" t="s">
        <v>7</v>
      </c>
      <c r="D31" s="12">
        <v>2</v>
      </c>
      <c r="E31" s="9"/>
      <c r="F31" s="21">
        <f t="shared" si="0"/>
        <v>0</v>
      </c>
      <c r="G31" s="11"/>
      <c r="H31" s="9">
        <f t="shared" si="1"/>
        <v>0</v>
      </c>
      <c r="I31" s="21">
        <f t="shared" si="3"/>
        <v>0</v>
      </c>
    </row>
    <row r="32" spans="1:9" ht="15.75">
      <c r="A32" s="10">
        <v>22</v>
      </c>
      <c r="B32" s="10" t="s">
        <v>33</v>
      </c>
      <c r="C32" s="10" t="s">
        <v>7</v>
      </c>
      <c r="D32" s="12">
        <f>1.6</f>
        <v>1.6</v>
      </c>
      <c r="E32" s="9"/>
      <c r="F32" s="21">
        <f t="shared" si="0"/>
        <v>0</v>
      </c>
      <c r="G32" s="11"/>
      <c r="H32" s="9">
        <f t="shared" si="1"/>
        <v>0</v>
      </c>
      <c r="I32" s="21">
        <f t="shared" si="3"/>
        <v>0</v>
      </c>
    </row>
    <row r="33" spans="1:9" ht="15.75">
      <c r="A33" s="10">
        <v>23</v>
      </c>
      <c r="B33" s="10" t="s">
        <v>34</v>
      </c>
      <c r="C33" s="10" t="s">
        <v>7</v>
      </c>
      <c r="D33" s="12">
        <f>15.9+15.96+19.6+16.2+16.8+15.76</f>
        <v>100.22</v>
      </c>
      <c r="E33" s="9"/>
      <c r="F33" s="21">
        <f t="shared" si="0"/>
        <v>0</v>
      </c>
      <c r="G33" s="11"/>
      <c r="H33" s="9">
        <f t="shared" si="1"/>
        <v>0</v>
      </c>
      <c r="I33" s="21">
        <f t="shared" si="3"/>
        <v>0</v>
      </c>
    </row>
    <row r="34" spans="1:9" ht="15.75">
      <c r="A34" s="10">
        <v>24</v>
      </c>
      <c r="B34" s="10" t="s">
        <v>19</v>
      </c>
      <c r="C34" s="10" t="s">
        <v>7</v>
      </c>
      <c r="D34" s="12">
        <v>10</v>
      </c>
      <c r="E34" s="9"/>
      <c r="F34" s="21">
        <f t="shared" si="0"/>
        <v>0</v>
      </c>
      <c r="G34" s="11"/>
      <c r="H34" s="9">
        <f t="shared" si="1"/>
        <v>0</v>
      </c>
      <c r="I34" s="21">
        <f aca="true" t="shared" si="4" ref="I34:I41">F34+H34</f>
        <v>0</v>
      </c>
    </row>
    <row r="35" spans="1:9" ht="15.75">
      <c r="A35" s="10">
        <v>25</v>
      </c>
      <c r="B35" s="2" t="s">
        <v>21</v>
      </c>
      <c r="C35" s="2" t="s">
        <v>7</v>
      </c>
      <c r="D35" s="3">
        <f>1.42+1.301+1.54+2.12+2.9+2.3</f>
        <v>11.581</v>
      </c>
      <c r="E35" s="2"/>
      <c r="F35" s="21">
        <f t="shared" si="0"/>
        <v>0</v>
      </c>
      <c r="G35" s="2"/>
      <c r="H35" s="9">
        <f t="shared" si="1"/>
        <v>0</v>
      </c>
      <c r="I35" s="21">
        <f t="shared" si="4"/>
        <v>0</v>
      </c>
    </row>
    <row r="36" spans="1:9" ht="15.75">
      <c r="A36" s="10">
        <v>26</v>
      </c>
      <c r="B36" s="6" t="s">
        <v>30</v>
      </c>
      <c r="C36" s="6" t="s">
        <v>7</v>
      </c>
      <c r="D36" s="3">
        <f>11.74+10+11.42+14.06</f>
        <v>47.220000000000006</v>
      </c>
      <c r="E36" s="7"/>
      <c r="F36" s="21">
        <f t="shared" si="0"/>
        <v>0</v>
      </c>
      <c r="G36" s="8"/>
      <c r="H36" s="9">
        <f t="shared" si="1"/>
        <v>0</v>
      </c>
      <c r="I36" s="21">
        <f t="shared" si="4"/>
        <v>0</v>
      </c>
    </row>
    <row r="37" spans="1:9" ht="15.75">
      <c r="A37" s="10">
        <v>27</v>
      </c>
      <c r="B37" s="6" t="s">
        <v>33</v>
      </c>
      <c r="C37" s="6" t="s">
        <v>7</v>
      </c>
      <c r="D37" s="3">
        <f>2.26+3.68+2.66+6.96+2.82</f>
        <v>18.38</v>
      </c>
      <c r="E37" s="7"/>
      <c r="F37" s="21">
        <f t="shared" si="0"/>
        <v>0</v>
      </c>
      <c r="G37" s="8"/>
      <c r="H37" s="7">
        <f t="shared" si="1"/>
        <v>0</v>
      </c>
      <c r="I37" s="21">
        <f t="shared" si="4"/>
        <v>0</v>
      </c>
    </row>
    <row r="38" spans="1:9" ht="15.75">
      <c r="A38" s="10">
        <v>28</v>
      </c>
      <c r="B38" s="6" t="s">
        <v>36</v>
      </c>
      <c r="C38" s="6" t="s">
        <v>7</v>
      </c>
      <c r="D38" s="3">
        <v>5</v>
      </c>
      <c r="E38" s="7"/>
      <c r="F38" s="21">
        <f t="shared" si="0"/>
        <v>0</v>
      </c>
      <c r="G38" s="8"/>
      <c r="H38" s="7">
        <f t="shared" si="1"/>
        <v>0</v>
      </c>
      <c r="I38" s="21">
        <f t="shared" si="4"/>
        <v>0</v>
      </c>
    </row>
    <row r="39" spans="1:9" ht="15.75">
      <c r="A39" s="10">
        <v>29</v>
      </c>
      <c r="B39" s="6" t="s">
        <v>39</v>
      </c>
      <c r="C39" s="6" t="s">
        <v>7</v>
      </c>
      <c r="D39" s="3">
        <f>2.1</f>
        <v>2.1</v>
      </c>
      <c r="E39" s="7"/>
      <c r="F39" s="21">
        <f t="shared" si="0"/>
        <v>0</v>
      </c>
      <c r="G39" s="8"/>
      <c r="H39" s="7">
        <f t="shared" si="1"/>
        <v>0</v>
      </c>
      <c r="I39" s="21">
        <f t="shared" si="4"/>
        <v>0</v>
      </c>
    </row>
    <row r="40" spans="1:9" ht="31.5">
      <c r="A40" s="10">
        <v>30</v>
      </c>
      <c r="B40" s="6" t="s">
        <v>40</v>
      </c>
      <c r="C40" s="6" t="s">
        <v>7</v>
      </c>
      <c r="D40" s="3">
        <v>10</v>
      </c>
      <c r="E40" s="7"/>
      <c r="F40" s="21">
        <f t="shared" si="0"/>
        <v>0</v>
      </c>
      <c r="G40" s="8"/>
      <c r="H40" s="7">
        <f t="shared" si="1"/>
        <v>0</v>
      </c>
      <c r="I40" s="21">
        <f t="shared" si="4"/>
        <v>0</v>
      </c>
    </row>
    <row r="41" spans="1:9" ht="15.75">
      <c r="A41" s="10">
        <v>31</v>
      </c>
      <c r="B41" s="2" t="s">
        <v>35</v>
      </c>
      <c r="C41" s="2" t="s">
        <v>7</v>
      </c>
      <c r="D41" s="3">
        <f>4.82+3.06+7.26+3.84+3.86+10.54+1.3+9.38+3.74+5.9+7.68+4.52+3.38+5.78+7.52</f>
        <v>82.57999999999998</v>
      </c>
      <c r="E41" s="2"/>
      <c r="F41" s="22">
        <f t="shared" si="0"/>
        <v>0</v>
      </c>
      <c r="G41" s="2"/>
      <c r="H41" s="4">
        <f t="shared" si="1"/>
        <v>0</v>
      </c>
      <c r="I41" s="22">
        <f t="shared" si="4"/>
        <v>0</v>
      </c>
    </row>
    <row r="42" spans="1:9" ht="26.25" customHeight="1">
      <c r="A42" s="24"/>
      <c r="B42" s="27" t="s">
        <v>9</v>
      </c>
      <c r="C42" s="25"/>
      <c r="D42" s="25"/>
      <c r="E42" s="23"/>
      <c r="F42" s="28">
        <f>SUM(F11:F41)</f>
        <v>0</v>
      </c>
      <c r="G42" s="26"/>
      <c r="H42" s="23"/>
      <c r="I42" s="28">
        <f>SUM(I11:I41)</f>
        <v>0</v>
      </c>
    </row>
    <row r="44" spans="1:9" ht="81.75" customHeight="1">
      <c r="A44" s="16" t="s">
        <v>46</v>
      </c>
      <c r="B44" s="31"/>
      <c r="C44" s="31"/>
      <c r="D44" s="31"/>
      <c r="E44" s="31"/>
      <c r="F44" s="31"/>
      <c r="G44" s="31"/>
      <c r="H44" s="31"/>
      <c r="I44" s="31"/>
    </row>
    <row r="45" spans="1:9" ht="1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7.5" customHeight="1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6.75" customHeight="1" hidden="1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" customHeight="1" hidden="1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" customHeight="1" hidden="1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" customHeight="1" hidden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" customHeight="1" hidden="1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" customHeight="1" hidden="1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" customHeight="1" hidden="1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" customHeight="1" hidden="1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" customHeight="1" hidden="1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" customHeight="1" hidden="1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" customHeight="1" hidden="1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0.75" customHeight="1" hidden="1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" customHeight="1" hidden="1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" customHeight="1" hidden="1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" customHeight="1" hidden="1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" customHeight="1" hidden="1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" customHeight="1" hidden="1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5" customHeight="1" hidden="1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5" customHeight="1" hidden="1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" customHeight="1" hidden="1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" customHeight="1" hidden="1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" customHeight="1" hidden="1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" customHeight="1" hidden="1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" customHeight="1" hidden="1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" customHeight="1" hidden="1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" customHeight="1" hidden="1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" customHeight="1" hidden="1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" customHeight="1" hidden="1">
      <c r="A109" s="31"/>
      <c r="B109" s="31"/>
      <c r="C109" s="31"/>
      <c r="D109" s="31"/>
      <c r="E109" s="31"/>
      <c r="F109" s="31"/>
      <c r="G109" s="31"/>
      <c r="H109" s="31"/>
      <c r="I109" s="31"/>
    </row>
    <row r="198" ht="21.75" customHeight="1"/>
  </sheetData>
  <sheetProtection/>
  <mergeCells count="6">
    <mergeCell ref="A8:I8"/>
    <mergeCell ref="A44:I109"/>
    <mergeCell ref="A2:I2"/>
    <mergeCell ref="A4:I4"/>
    <mergeCell ref="A6:I6"/>
    <mergeCell ref="H1:I1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2019-12-17T09:23:23Z</dcterms:modified>
  <cp:category/>
  <cp:version/>
  <cp:contentType/>
  <cp:contentStatus/>
</cp:coreProperties>
</file>