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435" activeTab="0"/>
  </bookViews>
  <sheets>
    <sheet name="Plan lekcji" sheetId="1" r:id="rId1"/>
  </sheets>
  <definedNames>
    <definedName name="_xlnm.Print_Area" localSheetId="0">'Plan lekcji'!$A$1:$AY$47</definedName>
  </definedNames>
  <calcPr fullCalcOnLoad="1"/>
</workbook>
</file>

<file path=xl/sharedStrings.xml><?xml version="1.0" encoding="utf-8"?>
<sst xmlns="http://schemas.openxmlformats.org/spreadsheetml/2006/main" count="744" uniqueCount="151">
  <si>
    <t>I</t>
  </si>
  <si>
    <t>II</t>
  </si>
  <si>
    <t>III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</si>
  <si>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</si>
  <si>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</si>
  <si>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</si>
  <si>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</si>
  <si>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</si>
  <si>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</si>
  <si>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</si>
  <si>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</si>
  <si>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</si>
  <si>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</si>
  <si>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Wt</t>
  </si>
  <si>
    <t>Śr</t>
  </si>
  <si>
    <t>Cz</t>
  </si>
  <si>
    <t>Pt</t>
  </si>
  <si>
    <t>C1</t>
  </si>
  <si>
    <t>D1</t>
  </si>
  <si>
    <t>wf ch/ wf dz M/Usz</t>
  </si>
  <si>
    <t>SG</t>
  </si>
  <si>
    <t xml:space="preserve">SG </t>
  </si>
  <si>
    <t>wf ch/ wf dz K/S</t>
  </si>
  <si>
    <t>wf ch/ wf dz K/S/USz</t>
  </si>
  <si>
    <t>wf ch/ wf dz K/S/U</t>
  </si>
  <si>
    <t>wf ch / wf dz M/K</t>
  </si>
  <si>
    <t>wf ch / wf dz M/K/USz</t>
  </si>
  <si>
    <t>wf S</t>
  </si>
  <si>
    <t>wf ch / wf dz K/S</t>
  </si>
  <si>
    <t>wf ch/ wf dz M/S</t>
  </si>
  <si>
    <t>wf ch/ wf dz K/M</t>
  </si>
  <si>
    <t>wf ch/ wf dz K/M/S</t>
  </si>
  <si>
    <t>wf dz M</t>
  </si>
  <si>
    <t>fizyka N</t>
  </si>
  <si>
    <t>gddw N</t>
  </si>
  <si>
    <t>j. polski S</t>
  </si>
  <si>
    <t>religia ks. DW</t>
  </si>
  <si>
    <t>JA Sz-E</t>
  </si>
  <si>
    <t>chem/ inf Cz/N</t>
  </si>
  <si>
    <t>matematyka M</t>
  </si>
  <si>
    <t>j. polski W</t>
  </si>
  <si>
    <t>JA/JA Wr/JK</t>
  </si>
  <si>
    <t>geografia Mi</t>
  </si>
  <si>
    <t>27</t>
  </si>
  <si>
    <t>etyka St</t>
  </si>
  <si>
    <t>gddw Wr</t>
  </si>
  <si>
    <t>j. polski K</t>
  </si>
  <si>
    <t>historia Wo</t>
  </si>
  <si>
    <t>WoS P</t>
  </si>
  <si>
    <t>matematyka G</t>
  </si>
  <si>
    <t>15</t>
  </si>
  <si>
    <t>gddw K</t>
  </si>
  <si>
    <t>przyroda O</t>
  </si>
  <si>
    <t xml:space="preserve"> WoS P</t>
  </si>
  <si>
    <t>25</t>
  </si>
  <si>
    <t>31</t>
  </si>
  <si>
    <t>35</t>
  </si>
  <si>
    <t>gddw Wo</t>
  </si>
  <si>
    <t>WoS Wo</t>
  </si>
  <si>
    <t>religia ES</t>
  </si>
  <si>
    <t>JA Wr</t>
  </si>
  <si>
    <t>24</t>
  </si>
  <si>
    <t>biologia L-K</t>
  </si>
  <si>
    <t>33</t>
  </si>
  <si>
    <t>matematyka Wy</t>
  </si>
  <si>
    <t>22</t>
  </si>
  <si>
    <t>fizjologia L-K</t>
  </si>
  <si>
    <t>chemia Cz</t>
  </si>
  <si>
    <t>14</t>
  </si>
  <si>
    <t>gddw L-K</t>
  </si>
  <si>
    <t>26</t>
  </si>
  <si>
    <t>JA/JA S/Wr</t>
  </si>
  <si>
    <t>j. polski Ko</t>
  </si>
  <si>
    <t>37</t>
  </si>
  <si>
    <t>biologia J</t>
  </si>
  <si>
    <t>28</t>
  </si>
  <si>
    <t>fizjologia J</t>
  </si>
  <si>
    <t>gddw Ł</t>
  </si>
  <si>
    <t xml:space="preserve">chemia Cz </t>
  </si>
  <si>
    <t>JA/JN JK/AB</t>
  </si>
  <si>
    <t>34</t>
  </si>
  <si>
    <t>matematyka D</t>
  </si>
  <si>
    <t>gddw S</t>
  </si>
  <si>
    <t>gddw J</t>
  </si>
  <si>
    <t>JA S</t>
  </si>
  <si>
    <t>HiS K</t>
  </si>
  <si>
    <t>biologia O</t>
  </si>
  <si>
    <t>historia K</t>
  </si>
  <si>
    <t>26A</t>
  </si>
  <si>
    <t>matematyka HB</t>
  </si>
  <si>
    <t>j. łac/ P Dz R/W</t>
  </si>
  <si>
    <t>przyr/ HiS O/K</t>
  </si>
  <si>
    <t>JA/JA Sz-E/S</t>
  </si>
  <si>
    <t>WoS/geog P/Mi</t>
  </si>
  <si>
    <t>gddw Bu</t>
  </si>
  <si>
    <t>/geog Mi</t>
  </si>
  <si>
    <t>EwP/I-RT Bu/BO</t>
  </si>
  <si>
    <t>EwP/inf Bu/N</t>
  </si>
  <si>
    <t>geog/fiz Mi/N</t>
  </si>
  <si>
    <t>gddw M</t>
  </si>
  <si>
    <t>chemia DL</t>
  </si>
  <si>
    <t>/JN AB</t>
  </si>
  <si>
    <t xml:space="preserve">j. polski JW </t>
  </si>
  <si>
    <t>fizyka P-G</t>
  </si>
  <si>
    <t>JA/JA Wr/P</t>
  </si>
  <si>
    <t>PP Bu</t>
  </si>
  <si>
    <t>WoK Ko</t>
  </si>
  <si>
    <t xml:space="preserve">religia ES </t>
  </si>
  <si>
    <t>/inform PO</t>
  </si>
  <si>
    <t>gddw JW</t>
  </si>
  <si>
    <t>EdB L</t>
  </si>
  <si>
    <t>JA/JA S/P</t>
  </si>
  <si>
    <t>chemia J</t>
  </si>
  <si>
    <t>EdB SM</t>
  </si>
  <si>
    <t>inform/ Bu</t>
  </si>
  <si>
    <t>gddw St</t>
  </si>
  <si>
    <t>/inform BO</t>
  </si>
  <si>
    <t>JA/JA KK/P</t>
  </si>
  <si>
    <t>HW Wo</t>
  </si>
  <si>
    <t>23</t>
  </si>
  <si>
    <t>gddw ES</t>
  </si>
  <si>
    <t>/inf N</t>
  </si>
  <si>
    <t>JN/ AB</t>
  </si>
  <si>
    <t>gddw AB</t>
  </si>
  <si>
    <t>chemia L-K</t>
  </si>
  <si>
    <t>JA/JA P/KK</t>
  </si>
  <si>
    <t>geografia M</t>
  </si>
  <si>
    <t>JA/JA Sz-E/KK</t>
  </si>
  <si>
    <t>gddw O</t>
  </si>
  <si>
    <t>/ inform D</t>
  </si>
  <si>
    <t>/JA Sz-E</t>
  </si>
  <si>
    <t>geografia Sz</t>
  </si>
  <si>
    <t>chem/inf Cz/N</t>
  </si>
  <si>
    <t>chem/ I-RT Cz/PO</t>
  </si>
  <si>
    <t>12</t>
  </si>
  <si>
    <t>wfch/wfdz K/S/USz</t>
  </si>
  <si>
    <t>religia/ etyka  ES/St</t>
  </si>
  <si>
    <t>religia/etyka ks.DW/St</t>
  </si>
  <si>
    <t>religia/etyka ES/St</t>
  </si>
  <si>
    <t>religia/ etyka ES/St</t>
  </si>
  <si>
    <t>16</t>
  </si>
  <si>
    <t>inf/ Jn    N/AB</t>
  </si>
  <si>
    <t>historia MSz</t>
  </si>
  <si>
    <t>j.polski EW</t>
  </si>
  <si>
    <t>j. polski EW</t>
  </si>
  <si>
    <t>HiS MSz</t>
  </si>
  <si>
    <t>/WoS P</t>
  </si>
  <si>
    <t>przyr/his O/K</t>
  </si>
  <si>
    <t>21</t>
  </si>
  <si>
    <t>13</t>
  </si>
  <si>
    <t>26 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</si>
</sst>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6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44"/>
      <name val="Bookman Old Style"/>
      <family val="1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2"/>
      <name val="Arial CE"/>
      <family val="2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36"/>
      <name val="Arial CE"/>
      <family val="0"/>
    </font>
    <font>
      <b/>
      <sz val="11"/>
      <name val="Arial CE"/>
      <family val="2"/>
    </font>
    <font>
      <b/>
      <sz val="16"/>
      <color indexed="8"/>
      <name val="Arial CE"/>
      <family val="0"/>
    </font>
    <font>
      <sz val="11"/>
      <name val="Arial CE"/>
      <family val="2"/>
    </font>
    <font>
      <b/>
      <sz val="11"/>
      <color indexed="8"/>
      <name val="Arial CE"/>
      <family val="0"/>
    </font>
    <font>
      <sz val="12"/>
      <color indexed="10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2"/>
      <name val="Arial"/>
      <family val="2"/>
    </font>
    <font>
      <sz val="12"/>
      <name val="Bookman Old Style"/>
      <family val="1"/>
    </font>
    <font>
      <sz val="16"/>
      <color indexed="8"/>
      <name val="Arial CE"/>
      <family val="0"/>
    </font>
    <font>
      <sz val="10"/>
      <name val="Arial"/>
      <family val="2"/>
    </font>
    <font>
      <sz val="9"/>
      <name val="Arial CE"/>
      <family val="2"/>
    </font>
    <font>
      <b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16" fontId="9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0" fontId="13" fillId="33" borderId="24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0" fillId="12" borderId="15" xfId="0" applyFill="1" applyBorder="1" applyAlignment="1">
      <alignment/>
    </xf>
    <xf numFmtId="0" fontId="0" fillId="12" borderId="15" xfId="0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49" fontId="12" fillId="33" borderId="20" xfId="0" applyNumberFormat="1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24" fillId="33" borderId="20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33" borderId="33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1" fillId="33" borderId="29" xfId="0" applyFont="1" applyFill="1" applyBorder="1" applyAlignment="1">
      <alignment horizontal="left" vertical="center"/>
    </xf>
    <xf numFmtId="0" fontId="21" fillId="33" borderId="20" xfId="0" applyFont="1" applyFill="1" applyBorder="1" applyAlignment="1">
      <alignment vertical="center"/>
    </xf>
    <xf numFmtId="49" fontId="21" fillId="33" borderId="20" xfId="0" applyNumberFormat="1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33" borderId="3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vertical="center"/>
    </xf>
    <xf numFmtId="0" fontId="12" fillId="33" borderId="37" xfId="0" applyFont="1" applyFill="1" applyBorder="1" applyAlignment="1">
      <alignment horizontal="left" vertical="center"/>
    </xf>
    <xf numFmtId="49" fontId="12" fillId="33" borderId="23" xfId="0" applyNumberFormat="1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49" fontId="21" fillId="33" borderId="29" xfId="0" applyNumberFormat="1" applyFont="1" applyFill="1" applyBorder="1" applyAlignment="1">
      <alignment horizontal="center" vertical="center"/>
    </xf>
    <xf numFmtId="0" fontId="12" fillId="33" borderId="29" xfId="0" applyNumberFormat="1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left" vertical="center"/>
    </xf>
    <xf numFmtId="0" fontId="27" fillId="33" borderId="28" xfId="0" applyFont="1" applyFill="1" applyBorder="1" applyAlignment="1">
      <alignment horizontal="left" vertical="center"/>
    </xf>
    <xf numFmtId="0" fontId="26" fillId="33" borderId="29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left" vertical="center"/>
    </xf>
    <xf numFmtId="0" fontId="26" fillId="33" borderId="28" xfId="0" applyFont="1" applyFill="1" applyBorder="1" applyAlignment="1">
      <alignment horizontal="left" vertical="center"/>
    </xf>
    <xf numFmtId="0" fontId="26" fillId="33" borderId="31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49" fontId="26" fillId="33" borderId="29" xfId="0" applyNumberFormat="1" applyFont="1" applyFill="1" applyBorder="1" applyAlignment="1">
      <alignment horizontal="left" vertical="center"/>
    </xf>
    <xf numFmtId="0" fontId="27" fillId="33" borderId="3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16" fontId="12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27" fillId="33" borderId="33" xfId="0" applyFont="1" applyFill="1" applyBorder="1" applyAlignment="1">
      <alignment horizontal="left" vertical="center"/>
    </xf>
    <xf numFmtId="0" fontId="27" fillId="33" borderId="34" xfId="0" applyFont="1" applyFill="1" applyBorder="1" applyAlignment="1">
      <alignment horizontal="left" vertical="center"/>
    </xf>
    <xf numFmtId="0" fontId="27" fillId="33" borderId="41" xfId="0" applyFont="1" applyFill="1" applyBorder="1" applyAlignment="1">
      <alignment horizontal="left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left" vertical="center"/>
    </xf>
    <xf numFmtId="0" fontId="27" fillId="33" borderId="35" xfId="0" applyFont="1" applyFill="1" applyBorder="1" applyAlignment="1">
      <alignment horizontal="left" vertical="center"/>
    </xf>
    <xf numFmtId="0" fontId="26" fillId="33" borderId="33" xfId="0" applyFont="1" applyFill="1" applyBorder="1" applyAlignment="1">
      <alignment horizontal="left" vertical="center"/>
    </xf>
    <xf numFmtId="49" fontId="26" fillId="33" borderId="34" xfId="0" applyNumberFormat="1" applyFont="1" applyFill="1" applyBorder="1" applyAlignment="1">
      <alignment horizontal="left" vertical="center"/>
    </xf>
    <xf numFmtId="0" fontId="12" fillId="33" borderId="3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2" borderId="20" xfId="0" applyFont="1" applyFill="1" applyBorder="1" applyAlignment="1">
      <alignment horizontal="left" vertical="center"/>
    </xf>
    <xf numFmtId="0" fontId="30" fillId="33" borderId="20" xfId="0" applyFont="1" applyFill="1" applyBorder="1" applyAlignment="1">
      <alignment horizontal="left" vertical="center"/>
    </xf>
    <xf numFmtId="49" fontId="0" fillId="33" borderId="20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9" fillId="39" borderId="24" xfId="0" applyFont="1" applyFill="1" applyBorder="1" applyAlignment="1">
      <alignment horizontal="left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9" fillId="33" borderId="45" xfId="0" applyFont="1" applyFill="1" applyBorder="1" applyAlignment="1">
      <alignment horizontal="left" vertical="center"/>
    </xf>
    <xf numFmtId="0" fontId="9" fillId="40" borderId="24" xfId="0" applyFont="1" applyFill="1" applyBorder="1" applyAlignment="1">
      <alignment horizontal="center" vertical="center"/>
    </xf>
    <xf numFmtId="0" fontId="22" fillId="15" borderId="22" xfId="0" applyFont="1" applyFill="1" applyBorder="1" applyAlignment="1">
      <alignment horizontal="center" vertical="center"/>
    </xf>
    <xf numFmtId="0" fontId="19" fillId="15" borderId="24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10" fillId="41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/>
    </xf>
    <xf numFmtId="0" fontId="19" fillId="33" borderId="24" xfId="0" applyFont="1" applyFill="1" applyBorder="1" applyAlignment="1">
      <alignment horizontal="left" vertical="center"/>
    </xf>
    <xf numFmtId="0" fontId="24" fillId="33" borderId="28" xfId="0" applyFont="1" applyFill="1" applyBorder="1" applyAlignment="1">
      <alignment horizontal="left" vertical="center"/>
    </xf>
    <xf numFmtId="0" fontId="24" fillId="33" borderId="29" xfId="0" applyFont="1" applyFill="1" applyBorder="1" applyAlignment="1">
      <alignment horizontal="left" vertical="center"/>
    </xf>
    <xf numFmtId="0" fontId="21" fillId="33" borderId="29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9" fillId="33" borderId="26" xfId="0" applyFont="1" applyFill="1" applyBorder="1" applyAlignment="1">
      <alignment horizontal="left" vertical="center"/>
    </xf>
    <xf numFmtId="0" fontId="21" fillId="33" borderId="46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right" vertical="center"/>
    </xf>
    <xf numFmtId="0" fontId="0" fillId="0" borderId="49" xfId="0" applyBorder="1" applyAlignment="1">
      <alignment/>
    </xf>
    <xf numFmtId="0" fontId="0" fillId="0" borderId="32" xfId="0" applyFont="1" applyBorder="1" applyAlignment="1">
      <alignment/>
    </xf>
    <xf numFmtId="0" fontId="0" fillId="33" borderId="29" xfId="0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left" vertical="center"/>
    </xf>
    <xf numFmtId="0" fontId="20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right" vertical="center"/>
    </xf>
    <xf numFmtId="0" fontId="9" fillId="33" borderId="24" xfId="0" applyFont="1" applyFill="1" applyBorder="1" applyAlignment="1">
      <alignment horizontal="left" vertical="center"/>
    </xf>
    <xf numFmtId="0" fontId="13" fillId="39" borderId="24" xfId="0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left" vertical="center"/>
    </xf>
    <xf numFmtId="0" fontId="12" fillId="33" borderId="46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left" vertical="center"/>
    </xf>
    <xf numFmtId="0" fontId="9" fillId="42" borderId="24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left"/>
    </xf>
    <xf numFmtId="0" fontId="9" fillId="39" borderId="24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46" xfId="0" applyFont="1" applyFill="1" applyBorder="1" applyAlignment="1">
      <alignment horizontal="left" vertical="center"/>
    </xf>
    <xf numFmtId="0" fontId="24" fillId="33" borderId="46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right"/>
    </xf>
    <xf numFmtId="0" fontId="9" fillId="33" borderId="50" xfId="0" applyFont="1" applyFill="1" applyBorder="1" applyAlignment="1">
      <alignment horizontal="left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left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/>
    </xf>
    <xf numFmtId="0" fontId="0" fillId="0" borderId="24" xfId="0" applyBorder="1" applyAlignment="1">
      <alignment/>
    </xf>
    <xf numFmtId="0" fontId="10" fillId="41" borderId="22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/>
    </xf>
    <xf numFmtId="0" fontId="12" fillId="33" borderId="29" xfId="0" applyFont="1" applyFill="1" applyBorder="1" applyAlignment="1">
      <alignment vertical="center"/>
    </xf>
    <xf numFmtId="0" fontId="9" fillId="37" borderId="24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/>
    </xf>
    <xf numFmtId="0" fontId="9" fillId="33" borderId="22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36" borderId="24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12" fillId="33" borderId="29" xfId="0" applyFont="1" applyFill="1" applyBorder="1" applyAlignment="1">
      <alignment vertical="center"/>
    </xf>
    <xf numFmtId="0" fontId="10" fillId="41" borderId="4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0" fontId="13" fillId="39" borderId="24" xfId="0" applyFont="1" applyFill="1" applyBorder="1" applyAlignment="1">
      <alignment vertical="center"/>
    </xf>
    <xf numFmtId="0" fontId="12" fillId="33" borderId="31" xfId="0" applyFont="1" applyFill="1" applyBorder="1" applyAlignment="1">
      <alignment vertical="center"/>
    </xf>
    <xf numFmtId="0" fontId="21" fillId="33" borderId="28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/>
    </xf>
    <xf numFmtId="0" fontId="12" fillId="33" borderId="23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right" vertical="center"/>
    </xf>
    <xf numFmtId="0" fontId="9" fillId="41" borderId="24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vertical="center"/>
    </xf>
    <xf numFmtId="0" fontId="14" fillId="33" borderId="27" xfId="0" applyFont="1" applyFill="1" applyBorder="1" applyAlignment="1">
      <alignment vertical="center"/>
    </xf>
    <xf numFmtId="0" fontId="26" fillId="33" borderId="25" xfId="0" applyFont="1" applyFill="1" applyBorder="1" applyAlignment="1">
      <alignment vertical="center"/>
    </xf>
    <xf numFmtId="0" fontId="26" fillId="33" borderId="32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6" fillId="33" borderId="22" xfId="0" applyFont="1" applyFill="1" applyBorder="1" applyAlignment="1">
      <alignment horizontal="left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/>
    </xf>
    <xf numFmtId="0" fontId="4" fillId="12" borderId="51" xfId="0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 vertical="center"/>
    </xf>
    <xf numFmtId="0" fontId="4" fillId="12" borderId="53" xfId="0" applyFont="1" applyFill="1" applyBorder="1" applyAlignment="1">
      <alignment horizontal="center" vertical="center"/>
    </xf>
    <xf numFmtId="0" fontId="4" fillId="12" borderId="54" xfId="0" applyFont="1" applyFill="1" applyBorder="1" applyAlignment="1">
      <alignment horizontal="center" vertical="center"/>
    </xf>
    <xf numFmtId="0" fontId="4" fillId="16" borderId="55" xfId="0" applyFont="1" applyFill="1" applyBorder="1" applyAlignment="1">
      <alignment horizontal="center" vertical="center"/>
    </xf>
    <xf numFmtId="0" fontId="4" fillId="16" borderId="52" xfId="0" applyFont="1" applyFill="1" applyBorder="1" applyAlignment="1">
      <alignment horizontal="center" vertical="center"/>
    </xf>
    <xf numFmtId="0" fontId="4" fillId="16" borderId="53" xfId="0" applyFont="1" applyFill="1" applyBorder="1" applyAlignment="1">
      <alignment horizontal="center" vertical="center"/>
    </xf>
    <xf numFmtId="0" fontId="3" fillId="16" borderId="55" xfId="0" applyFont="1" applyFill="1" applyBorder="1" applyAlignment="1">
      <alignment horizontal="center" vertical="center"/>
    </xf>
    <xf numFmtId="0" fontId="3" fillId="16" borderId="52" xfId="0" applyFont="1" applyFill="1" applyBorder="1" applyAlignment="1">
      <alignment horizontal="center" vertical="center"/>
    </xf>
    <xf numFmtId="0" fontId="3" fillId="16" borderId="53" xfId="0" applyFont="1" applyFill="1" applyBorder="1" applyAlignment="1">
      <alignment horizontal="center" vertical="center"/>
    </xf>
    <xf numFmtId="0" fontId="4" fillId="11" borderId="55" xfId="0" applyFont="1" applyFill="1" applyBorder="1" applyAlignment="1">
      <alignment horizontal="center" vertical="center"/>
    </xf>
    <xf numFmtId="0" fontId="4" fillId="11" borderId="52" xfId="0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54" xfId="0" applyFont="1" applyFill="1" applyBorder="1" applyAlignment="1">
      <alignment horizontal="center" vertical="center"/>
    </xf>
    <xf numFmtId="0" fontId="6" fillId="11" borderId="55" xfId="0" applyFont="1" applyFill="1" applyBorder="1" applyAlignment="1">
      <alignment horizontal="center" vertical="center"/>
    </xf>
    <xf numFmtId="0" fontId="6" fillId="11" borderId="52" xfId="0" applyFont="1" applyFill="1" applyBorder="1" applyAlignment="1">
      <alignment horizontal="center" vertical="center"/>
    </xf>
    <xf numFmtId="0" fontId="6" fillId="11" borderId="53" xfId="0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11" borderId="56" xfId="0" applyFont="1" applyFill="1" applyBorder="1" applyAlignment="1">
      <alignment horizontal="center" vertical="center"/>
    </xf>
    <xf numFmtId="0" fontId="5" fillId="16" borderId="56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5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2"/>
  <sheetViews>
    <sheetView tabSelected="1" view="pageBreakPreview" zoomScale="70" zoomScaleNormal="70" zoomScaleSheetLayoutView="70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25" sqref="N25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4.375" style="101" customWidth="1"/>
    <col min="4" max="4" width="3.625" style="101" customWidth="1"/>
    <col min="5" max="5" width="19.875" style="0" customWidth="1"/>
    <col min="6" max="6" width="3.375" style="101" customWidth="1"/>
    <col min="7" max="7" width="3.75390625" style="101" customWidth="1"/>
    <col min="8" max="8" width="18.75390625" style="0" customWidth="1"/>
    <col min="9" max="9" width="4.125" style="101" customWidth="1"/>
    <col min="10" max="10" width="3.875" style="101" customWidth="1"/>
    <col min="11" max="11" width="19.00390625" style="0" customWidth="1"/>
    <col min="12" max="12" width="4.00390625" style="101" customWidth="1"/>
    <col min="13" max="13" width="3.875" style="101" customWidth="1"/>
    <col min="14" max="14" width="20.375" style="0" customWidth="1"/>
    <col min="15" max="15" width="4.00390625" style="101" customWidth="1"/>
    <col min="16" max="16" width="4.125" style="101" customWidth="1"/>
    <col min="17" max="17" width="19.375" style="0" customWidth="1"/>
    <col min="18" max="18" width="4.125" style="101" customWidth="1"/>
    <col min="19" max="19" width="4.25390625" style="101" customWidth="1"/>
    <col min="20" max="20" width="20.125" style="0" customWidth="1"/>
    <col min="21" max="22" width="3.75390625" style="101" customWidth="1"/>
    <col min="23" max="23" width="20.875" style="0" customWidth="1"/>
    <col min="24" max="24" width="4.00390625" style="101" customWidth="1"/>
    <col min="25" max="25" width="4.25390625" style="101" customWidth="1"/>
    <col min="26" max="26" width="21.125" style="0" customWidth="1"/>
    <col min="27" max="27" width="3.625" style="101" customWidth="1"/>
    <col min="28" max="28" width="4.125" style="101" customWidth="1"/>
    <col min="29" max="29" width="22.125" style="0" customWidth="1"/>
    <col min="30" max="30" width="4.125" style="101" customWidth="1"/>
    <col min="31" max="31" width="4.375" style="101" customWidth="1"/>
    <col min="32" max="32" width="21.25390625" style="0" customWidth="1"/>
    <col min="33" max="33" width="3.75390625" style="101" customWidth="1"/>
    <col min="34" max="34" width="4.00390625" style="101" customWidth="1"/>
    <col min="35" max="35" width="20.125" style="0" customWidth="1"/>
    <col min="36" max="36" width="4.00390625" style="101" customWidth="1"/>
    <col min="37" max="37" width="3.625" style="101" customWidth="1"/>
    <col min="38" max="38" width="20.75390625" style="0" customWidth="1"/>
    <col min="39" max="39" width="4.75390625" style="101" customWidth="1"/>
    <col min="40" max="40" width="4.375" style="101" customWidth="1"/>
    <col min="41" max="41" width="20.375" style="0" customWidth="1"/>
    <col min="42" max="42" width="4.125" style="101" customWidth="1"/>
    <col min="43" max="43" width="4.25390625" style="101" customWidth="1"/>
    <col min="44" max="44" width="22.125" style="0" customWidth="1"/>
    <col min="45" max="45" width="4.125" style="101" customWidth="1"/>
    <col min="46" max="46" width="4.25390625" style="101" customWidth="1"/>
    <col min="47" max="47" width="22.125" style="0" customWidth="1"/>
    <col min="48" max="48" width="4.125" style="101" customWidth="1"/>
    <col min="49" max="49" width="4.25390625" style="101" customWidth="1"/>
    <col min="50" max="50" width="22.125" style="0" customWidth="1"/>
    <col min="51" max="55" width="4.75390625" style="0" customWidth="1"/>
    <col min="56" max="56" width="5.375" style="0" customWidth="1"/>
    <col min="57" max="67" width="4.75390625" style="0" customWidth="1"/>
    <col min="69" max="70" width="9.25390625" style="0" bestFit="1" customWidth="1"/>
  </cols>
  <sheetData>
    <row r="1" spans="1:51" ht="42" customHeight="1" thickBot="1">
      <c r="A1" s="335"/>
      <c r="B1" s="336"/>
      <c r="C1" s="320" t="s">
        <v>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  <c r="R1" s="323" t="s">
        <v>1</v>
      </c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5"/>
      <c r="AG1" s="312" t="s">
        <v>2</v>
      </c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78"/>
    </row>
    <row r="2" spans="1:67" ht="38.25" customHeight="1" thickBot="1">
      <c r="A2" s="337"/>
      <c r="B2" s="338"/>
      <c r="C2" s="351" t="s">
        <v>3</v>
      </c>
      <c r="D2" s="351"/>
      <c r="E2" s="351"/>
      <c r="F2" s="352" t="s">
        <v>4</v>
      </c>
      <c r="G2" s="353"/>
      <c r="H2" s="354"/>
      <c r="I2" s="348" t="s">
        <v>5</v>
      </c>
      <c r="J2" s="348"/>
      <c r="K2" s="348"/>
      <c r="L2" s="317" t="s">
        <v>6</v>
      </c>
      <c r="M2" s="318"/>
      <c r="N2" s="319"/>
      <c r="O2" s="317" t="s">
        <v>7</v>
      </c>
      <c r="P2" s="318"/>
      <c r="Q2" s="319"/>
      <c r="R2" s="345" t="s">
        <v>3</v>
      </c>
      <c r="S2" s="346"/>
      <c r="T2" s="347"/>
      <c r="U2" s="345" t="s">
        <v>4</v>
      </c>
      <c r="V2" s="346"/>
      <c r="W2" s="347"/>
      <c r="X2" s="350" t="s">
        <v>5</v>
      </c>
      <c r="Y2" s="350"/>
      <c r="Z2" s="350"/>
      <c r="AA2" s="342" t="s">
        <v>6</v>
      </c>
      <c r="AB2" s="343"/>
      <c r="AC2" s="344"/>
      <c r="AD2" s="342" t="s">
        <v>18</v>
      </c>
      <c r="AE2" s="343"/>
      <c r="AF2" s="344"/>
      <c r="AG2" s="314" t="s">
        <v>3</v>
      </c>
      <c r="AH2" s="314"/>
      <c r="AI2" s="315"/>
      <c r="AJ2" s="311" t="s">
        <v>4</v>
      </c>
      <c r="AK2" s="311"/>
      <c r="AL2" s="316"/>
      <c r="AM2" s="310" t="s">
        <v>5</v>
      </c>
      <c r="AN2" s="311"/>
      <c r="AO2" s="316"/>
      <c r="AP2" s="310" t="s">
        <v>17</v>
      </c>
      <c r="AQ2" s="311"/>
      <c r="AR2" s="311"/>
      <c r="AS2" s="313" t="s">
        <v>6</v>
      </c>
      <c r="AT2" s="313"/>
      <c r="AU2" s="313"/>
      <c r="AV2" s="310" t="s">
        <v>7</v>
      </c>
      <c r="AW2" s="311"/>
      <c r="AX2" s="311"/>
      <c r="AY2" s="79"/>
      <c r="AZ2" s="3">
        <v>22</v>
      </c>
      <c r="BA2" s="3">
        <v>23</v>
      </c>
      <c r="BB2" s="1">
        <v>24</v>
      </c>
      <c r="BC2" s="1">
        <v>25</v>
      </c>
      <c r="BD2" s="1">
        <v>26</v>
      </c>
      <c r="BE2" s="1">
        <v>27</v>
      </c>
      <c r="BF2" s="1">
        <v>28</v>
      </c>
      <c r="BG2" s="1">
        <v>31</v>
      </c>
      <c r="BH2" s="1">
        <v>32</v>
      </c>
      <c r="BI2" s="1">
        <v>33</v>
      </c>
      <c r="BJ2" s="1">
        <v>34</v>
      </c>
      <c r="BK2" s="1">
        <v>35</v>
      </c>
      <c r="BL2" s="1" t="s">
        <v>8</v>
      </c>
      <c r="BM2" s="1" t="s">
        <v>9</v>
      </c>
      <c r="BN2" s="2" t="s">
        <v>10</v>
      </c>
      <c r="BO2" s="3" t="s">
        <v>11</v>
      </c>
    </row>
    <row r="3" spans="1:69" ht="20.25" customHeight="1">
      <c r="A3" s="327" t="s">
        <v>12</v>
      </c>
      <c r="B3" s="11">
        <v>1</v>
      </c>
      <c r="C3" s="183"/>
      <c r="D3" s="87">
        <v>15</v>
      </c>
      <c r="E3" s="68" t="s">
        <v>49</v>
      </c>
      <c r="F3" s="232">
        <v>21</v>
      </c>
      <c r="G3" s="230">
        <v>13</v>
      </c>
      <c r="H3" s="68" t="s">
        <v>111</v>
      </c>
      <c r="I3" s="86"/>
      <c r="J3" s="94"/>
      <c r="K3" s="68"/>
      <c r="L3" s="86"/>
      <c r="M3" s="94">
        <v>31</v>
      </c>
      <c r="N3" s="68" t="s">
        <v>39</v>
      </c>
      <c r="O3" s="86"/>
      <c r="P3" s="94"/>
      <c r="Q3" s="68"/>
      <c r="R3" s="86"/>
      <c r="S3" s="94">
        <v>22</v>
      </c>
      <c r="T3" s="259" t="s">
        <v>64</v>
      </c>
      <c r="U3" s="257"/>
      <c r="V3" s="158">
        <v>32</v>
      </c>
      <c r="W3" s="259" t="s">
        <v>46</v>
      </c>
      <c r="X3" s="167"/>
      <c r="Y3" s="214">
        <v>34</v>
      </c>
      <c r="Z3" s="259" t="s">
        <v>40</v>
      </c>
      <c r="AA3" s="86"/>
      <c r="AB3" s="214">
        <v>28</v>
      </c>
      <c r="AC3" s="259" t="s">
        <v>74</v>
      </c>
      <c r="AD3" s="235"/>
      <c r="AE3" s="163">
        <v>33</v>
      </c>
      <c r="AF3" s="68" t="s">
        <v>62</v>
      </c>
      <c r="AG3" s="86"/>
      <c r="AH3" s="87"/>
      <c r="AI3" s="275">
        <v>5</v>
      </c>
      <c r="AJ3" s="86"/>
      <c r="AK3" s="87"/>
      <c r="AL3" s="67"/>
      <c r="AM3" s="87"/>
      <c r="AN3" s="94"/>
      <c r="AO3" s="275">
        <v>5</v>
      </c>
      <c r="AP3" s="86"/>
      <c r="AQ3" s="114"/>
      <c r="AR3" s="275">
        <v>5</v>
      </c>
      <c r="AS3" s="257"/>
      <c r="AT3" s="156" t="s">
        <v>70</v>
      </c>
      <c r="AU3" s="68" t="s">
        <v>36</v>
      </c>
      <c r="AV3" s="86"/>
      <c r="AW3" s="114"/>
      <c r="AX3" s="83">
        <v>5</v>
      </c>
      <c r="AY3" s="11">
        <v>1</v>
      </c>
      <c r="AZ3" s="7">
        <f aca="true" t="shared" si="0" ref="AZ3:AZ47">COUNTIF(C3:AR3,22)</f>
        <v>1</v>
      </c>
      <c r="BA3" s="7">
        <f aca="true" t="shared" si="1" ref="BA3:BA47">COUNTIF(C3:AR3,23)</f>
        <v>0</v>
      </c>
      <c r="BB3" s="7">
        <f aca="true" t="shared" si="2" ref="BB3:BB47">COUNTIF(C3:AR3,24)</f>
        <v>0</v>
      </c>
      <c r="BC3" s="7">
        <f aca="true" t="shared" si="3" ref="BC3:BC47">COUNTIF(C3:AR3,25)</f>
        <v>0</v>
      </c>
      <c r="BD3" s="7">
        <f aca="true" t="shared" si="4" ref="BD3:BD47">COUNTIF(C3:AR3,26)</f>
        <v>0</v>
      </c>
      <c r="BE3" s="7">
        <f aca="true" t="shared" si="5" ref="BE3:BE47">COUNTIF(C3:AR3,27)</f>
        <v>0</v>
      </c>
      <c r="BF3" s="7">
        <f aca="true" t="shared" si="6" ref="BF3:BF47">COUNTIF(C3:AR3,28)</f>
        <v>1</v>
      </c>
      <c r="BG3" s="7">
        <f aca="true" t="shared" si="7" ref="BG3:BG47">COUNTIF(C3:AR3,31)</f>
        <v>1</v>
      </c>
      <c r="BH3" s="7">
        <f aca="true" t="shared" si="8" ref="BH3:BH47">COUNTIF(C3:AR3,32)</f>
        <v>1</v>
      </c>
      <c r="BI3" s="7">
        <f aca="true" t="shared" si="9" ref="BI3:BI47">COUNTIF(C3:AR3,33)</f>
        <v>1</v>
      </c>
      <c r="BJ3" s="7">
        <f aca="true" t="shared" si="10" ref="BJ3:BJ47">COUNTIF(C3:AR3,34)</f>
        <v>1</v>
      </c>
      <c r="BK3" s="7">
        <f aca="true" t="shared" si="11" ref="BK3:BK47">COUNTIF(C3:AR3,35)</f>
        <v>0</v>
      </c>
      <c r="BL3" s="7">
        <f aca="true" t="shared" si="12" ref="BL3:BL46">COUNTIF(C3:AR3,"36a")</f>
        <v>0</v>
      </c>
      <c r="BM3" s="7">
        <f aca="true" t="shared" si="13" ref="BM3:BM47">COUNTIF(C3:AR3,"36b")</f>
        <v>0</v>
      </c>
      <c r="BN3" s="7">
        <f aca="true" t="shared" si="14" ref="BN3:BN47">COUNTIF(A3:AR3,"SJ")</f>
        <v>0</v>
      </c>
      <c r="BO3" s="3">
        <f aca="true" t="shared" si="15" ref="BO3:BO47">COUNTIF(C3:AR3,"SK")</f>
        <v>0</v>
      </c>
      <c r="BQ3" s="5"/>
    </row>
    <row r="4" spans="1:69" ht="20.25" customHeight="1">
      <c r="A4" s="328"/>
      <c r="B4" s="6">
        <v>2</v>
      </c>
      <c r="C4" s="184"/>
      <c r="D4" s="89">
        <v>14</v>
      </c>
      <c r="E4" s="70" t="s">
        <v>100</v>
      </c>
      <c r="F4" s="233">
        <v>21</v>
      </c>
      <c r="G4" s="231">
        <v>13</v>
      </c>
      <c r="H4" s="240" t="s">
        <v>111</v>
      </c>
      <c r="I4" s="88"/>
      <c r="J4" s="95">
        <v>12</v>
      </c>
      <c r="K4" s="70" t="s">
        <v>114</v>
      </c>
      <c r="L4" s="88"/>
      <c r="M4" s="90" t="s">
        <v>8</v>
      </c>
      <c r="N4" s="70" t="s">
        <v>113</v>
      </c>
      <c r="O4" s="88"/>
      <c r="P4" s="90"/>
      <c r="Q4" s="70"/>
      <c r="R4" s="88"/>
      <c r="S4" s="159">
        <v>22</v>
      </c>
      <c r="T4" s="70" t="s">
        <v>64</v>
      </c>
      <c r="U4" s="88"/>
      <c r="V4" s="158">
        <v>32</v>
      </c>
      <c r="W4" s="70" t="s">
        <v>46</v>
      </c>
      <c r="X4" s="168"/>
      <c r="Y4" s="90">
        <v>34</v>
      </c>
      <c r="Z4" s="70" t="s">
        <v>40</v>
      </c>
      <c r="AA4" s="91"/>
      <c r="AB4" s="90">
        <v>28</v>
      </c>
      <c r="AC4" s="70" t="s">
        <v>74</v>
      </c>
      <c r="AD4" s="236"/>
      <c r="AE4" s="91">
        <v>27</v>
      </c>
      <c r="AF4" s="76" t="s">
        <v>145</v>
      </c>
      <c r="AG4" s="88"/>
      <c r="AH4" s="89"/>
      <c r="AI4" s="276">
        <v>5</v>
      </c>
      <c r="AJ4" s="88"/>
      <c r="AK4" s="90">
        <v>25</v>
      </c>
      <c r="AL4" s="66" t="s">
        <v>36</v>
      </c>
      <c r="AM4" s="89"/>
      <c r="AN4" s="108"/>
      <c r="AO4" s="276">
        <v>5</v>
      </c>
      <c r="AP4" s="88"/>
      <c r="AQ4" s="108"/>
      <c r="AR4" s="276">
        <v>5</v>
      </c>
      <c r="AS4" s="88"/>
      <c r="AT4" s="108" t="s">
        <v>63</v>
      </c>
      <c r="AU4" s="70" t="s">
        <v>62</v>
      </c>
      <c r="AV4" s="88"/>
      <c r="AW4" s="108"/>
      <c r="AX4" s="297">
        <v>5</v>
      </c>
      <c r="AY4" s="6">
        <v>2</v>
      </c>
      <c r="AZ4" s="7">
        <f t="shared" si="0"/>
        <v>1</v>
      </c>
      <c r="BA4" s="7">
        <f t="shared" si="1"/>
        <v>0</v>
      </c>
      <c r="BB4" s="7">
        <f t="shared" si="2"/>
        <v>0</v>
      </c>
      <c r="BC4" s="7">
        <f t="shared" si="3"/>
        <v>1</v>
      </c>
      <c r="BD4" s="7">
        <f t="shared" si="4"/>
        <v>0</v>
      </c>
      <c r="BE4" s="7">
        <f t="shared" si="5"/>
        <v>1</v>
      </c>
      <c r="BF4" s="7">
        <f t="shared" si="6"/>
        <v>1</v>
      </c>
      <c r="BG4" s="7">
        <f t="shared" si="7"/>
        <v>0</v>
      </c>
      <c r="BH4" s="7">
        <f t="shared" si="8"/>
        <v>1</v>
      </c>
      <c r="BI4" s="7">
        <f t="shared" si="9"/>
        <v>0</v>
      </c>
      <c r="BJ4" s="7">
        <f t="shared" si="10"/>
        <v>1</v>
      </c>
      <c r="BK4" s="7">
        <f t="shared" si="11"/>
        <v>0</v>
      </c>
      <c r="BL4" s="7">
        <f t="shared" si="12"/>
        <v>1</v>
      </c>
      <c r="BM4" s="7">
        <f t="shared" si="13"/>
        <v>0</v>
      </c>
      <c r="BN4" s="7">
        <f t="shared" si="14"/>
        <v>0</v>
      </c>
      <c r="BO4" s="3">
        <f t="shared" si="15"/>
        <v>0</v>
      </c>
      <c r="BQ4" s="5"/>
    </row>
    <row r="5" spans="1:69" ht="20.25" customHeight="1">
      <c r="A5" s="328"/>
      <c r="B5" s="6">
        <v>3</v>
      </c>
      <c r="C5" s="184"/>
      <c r="D5" s="89" t="s">
        <v>11</v>
      </c>
      <c r="E5" s="70" t="s">
        <v>102</v>
      </c>
      <c r="F5" s="88"/>
      <c r="G5" s="90">
        <v>28</v>
      </c>
      <c r="H5" s="70" t="s">
        <v>112</v>
      </c>
      <c r="I5" s="88"/>
      <c r="J5" s="204" t="s">
        <v>8</v>
      </c>
      <c r="K5" s="70" t="s">
        <v>113</v>
      </c>
      <c r="L5" s="88"/>
      <c r="M5" s="90">
        <v>14</v>
      </c>
      <c r="N5" s="70" t="s">
        <v>126</v>
      </c>
      <c r="O5" s="88"/>
      <c r="P5" s="90">
        <v>12</v>
      </c>
      <c r="Q5" s="70" t="s">
        <v>114</v>
      </c>
      <c r="R5" s="88"/>
      <c r="S5" s="90"/>
      <c r="T5" s="260">
        <v>2</v>
      </c>
      <c r="U5" s="88"/>
      <c r="V5" s="89">
        <v>15</v>
      </c>
      <c r="W5" s="70" t="s">
        <v>49</v>
      </c>
      <c r="X5" s="168"/>
      <c r="Y5" s="90"/>
      <c r="Z5" s="260">
        <v>2</v>
      </c>
      <c r="AA5" s="91"/>
      <c r="AB5" s="90" t="s">
        <v>88</v>
      </c>
      <c r="AC5" s="70" t="s">
        <v>36</v>
      </c>
      <c r="AD5" s="88">
        <v>16</v>
      </c>
      <c r="AE5" s="164" t="s">
        <v>10</v>
      </c>
      <c r="AF5" s="76" t="s">
        <v>79</v>
      </c>
      <c r="AG5" s="88"/>
      <c r="AH5" s="90">
        <v>26</v>
      </c>
      <c r="AI5" s="70" t="s">
        <v>33</v>
      </c>
      <c r="AJ5" s="91"/>
      <c r="AK5" s="90">
        <v>34</v>
      </c>
      <c r="AL5" s="66" t="s">
        <v>40</v>
      </c>
      <c r="AM5" s="90"/>
      <c r="AN5" s="90">
        <v>32</v>
      </c>
      <c r="AO5" s="287" t="s">
        <v>46</v>
      </c>
      <c r="AP5" s="91"/>
      <c r="AQ5" s="108" t="s">
        <v>54</v>
      </c>
      <c r="AR5" s="70" t="s">
        <v>47</v>
      </c>
      <c r="AS5" s="91"/>
      <c r="AT5" s="108" t="s">
        <v>65</v>
      </c>
      <c r="AU5" s="70" t="s">
        <v>64</v>
      </c>
      <c r="AV5" s="91"/>
      <c r="AW5" s="296">
        <v>35</v>
      </c>
      <c r="AX5" s="70" t="s">
        <v>72</v>
      </c>
      <c r="AY5" s="6">
        <v>3</v>
      </c>
      <c r="AZ5" s="7">
        <f t="shared" si="0"/>
        <v>0</v>
      </c>
      <c r="BA5" s="7">
        <f t="shared" si="1"/>
        <v>0</v>
      </c>
      <c r="BB5" s="7">
        <f t="shared" si="2"/>
        <v>0</v>
      </c>
      <c r="BC5" s="7">
        <f t="shared" si="3"/>
        <v>1</v>
      </c>
      <c r="BD5" s="7">
        <f t="shared" si="4"/>
        <v>1</v>
      </c>
      <c r="BE5" s="7">
        <f t="shared" si="5"/>
        <v>0</v>
      </c>
      <c r="BF5" s="7">
        <f t="shared" si="6"/>
        <v>1</v>
      </c>
      <c r="BG5" s="7">
        <f t="shared" si="7"/>
        <v>0</v>
      </c>
      <c r="BH5" s="7">
        <f t="shared" si="8"/>
        <v>1</v>
      </c>
      <c r="BI5" s="7">
        <f t="shared" si="9"/>
        <v>0</v>
      </c>
      <c r="BJ5" s="7">
        <f t="shared" si="10"/>
        <v>1</v>
      </c>
      <c r="BK5" s="7">
        <f t="shared" si="11"/>
        <v>0</v>
      </c>
      <c r="BL5" s="7">
        <f t="shared" si="12"/>
        <v>1</v>
      </c>
      <c r="BM5" s="7">
        <f t="shared" si="13"/>
        <v>0</v>
      </c>
      <c r="BN5" s="7">
        <f t="shared" si="14"/>
        <v>1</v>
      </c>
      <c r="BO5" s="3">
        <f t="shared" si="15"/>
        <v>1</v>
      </c>
      <c r="BQ5" s="5"/>
    </row>
    <row r="6" spans="1:69" ht="20.25" customHeight="1">
      <c r="A6" s="328"/>
      <c r="B6" s="153">
        <v>4</v>
      </c>
      <c r="C6" s="91" t="s">
        <v>20</v>
      </c>
      <c r="D6" s="90" t="s">
        <v>20</v>
      </c>
      <c r="E6" s="234" t="s">
        <v>19</v>
      </c>
      <c r="F6" s="88"/>
      <c r="G6" s="90">
        <v>22</v>
      </c>
      <c r="H6" s="70" t="s">
        <v>81</v>
      </c>
      <c r="I6" s="88"/>
      <c r="J6" s="90">
        <v>28</v>
      </c>
      <c r="K6" s="70" t="s">
        <v>112</v>
      </c>
      <c r="L6" s="88"/>
      <c r="M6" s="90" t="s">
        <v>88</v>
      </c>
      <c r="N6" s="70" t="s">
        <v>36</v>
      </c>
      <c r="O6" s="88"/>
      <c r="P6" s="90">
        <v>25</v>
      </c>
      <c r="Q6" s="70" t="s">
        <v>142</v>
      </c>
      <c r="R6" s="88"/>
      <c r="S6" s="108"/>
      <c r="T6" s="260">
        <v>2</v>
      </c>
      <c r="U6" s="147">
        <v>26</v>
      </c>
      <c r="V6" s="173">
        <v>27</v>
      </c>
      <c r="W6" s="70" t="s">
        <v>91</v>
      </c>
      <c r="X6" s="169"/>
      <c r="Y6" s="90"/>
      <c r="Z6" s="260">
        <v>2</v>
      </c>
      <c r="AA6" s="91"/>
      <c r="AB6" s="90">
        <v>15</v>
      </c>
      <c r="AC6" s="70" t="s">
        <v>49</v>
      </c>
      <c r="AD6" s="88">
        <v>16</v>
      </c>
      <c r="AE6" s="164" t="s">
        <v>10</v>
      </c>
      <c r="AF6" s="76" t="s">
        <v>79</v>
      </c>
      <c r="AG6" s="216">
        <v>14</v>
      </c>
      <c r="AH6" s="151">
        <v>12</v>
      </c>
      <c r="AI6" s="277" t="s">
        <v>132</v>
      </c>
      <c r="AJ6" s="91"/>
      <c r="AK6" s="90">
        <v>34</v>
      </c>
      <c r="AL6" s="66" t="s">
        <v>40</v>
      </c>
      <c r="AM6" s="90"/>
      <c r="AN6" s="90">
        <v>32</v>
      </c>
      <c r="AO6" s="287" t="s">
        <v>46</v>
      </c>
      <c r="AP6" s="91"/>
      <c r="AQ6" s="108" t="s">
        <v>55</v>
      </c>
      <c r="AR6" s="70" t="s">
        <v>39</v>
      </c>
      <c r="AS6" s="91"/>
      <c r="AT6" s="108" t="s">
        <v>63</v>
      </c>
      <c r="AU6" s="70" t="s">
        <v>66</v>
      </c>
      <c r="AV6" s="91"/>
      <c r="AW6" s="108" t="s">
        <v>56</v>
      </c>
      <c r="AX6" s="70" t="s">
        <v>72</v>
      </c>
      <c r="AY6" s="6">
        <v>4</v>
      </c>
      <c r="AZ6" s="7">
        <f>COUNTIF(C6:AR6,22)</f>
        <v>1</v>
      </c>
      <c r="BA6" s="7">
        <f>COUNTIF(C6:AR6,23)</f>
        <v>0</v>
      </c>
      <c r="BB6" s="7">
        <f>COUNTIF(C6:AR6,24)</f>
        <v>0</v>
      </c>
      <c r="BC6" s="7">
        <f>COUNTIF(C6:AR6,25)</f>
        <v>1</v>
      </c>
      <c r="BD6" s="7">
        <f>COUNTIF(C6:AR6,26)</f>
        <v>1</v>
      </c>
      <c r="BE6" s="7">
        <f>COUNTIF(C6:AR6,27)</f>
        <v>1</v>
      </c>
      <c r="BF6" s="7">
        <f>COUNTIF(C6:AR6,28)</f>
        <v>1</v>
      </c>
      <c r="BG6" s="7">
        <f>COUNTIF(C6:AR6,31)</f>
        <v>1</v>
      </c>
      <c r="BH6" s="7">
        <f>COUNTIF(C6:AR6,32)</f>
        <v>1</v>
      </c>
      <c r="BI6" s="7">
        <f>COUNTIF(C6:AR6,33)</f>
        <v>0</v>
      </c>
      <c r="BJ6" s="7">
        <f>COUNTIF(C6:AR6,34)</f>
        <v>1</v>
      </c>
      <c r="BK6" s="7">
        <f>COUNTIF(C6:AR6,35)</f>
        <v>0</v>
      </c>
      <c r="BL6" s="7">
        <f>COUNTIF(C6:AR6,"36a")</f>
        <v>0</v>
      </c>
      <c r="BM6" s="7">
        <f>COUNTIF(C6:AR6,"36b")</f>
        <v>0</v>
      </c>
      <c r="BN6" s="7">
        <f t="shared" si="14"/>
        <v>1</v>
      </c>
      <c r="BO6" s="3">
        <f>COUNTIF(C6:AR6,"SK")</f>
        <v>0</v>
      </c>
      <c r="BQ6" s="5"/>
    </row>
    <row r="7" spans="1:69" ht="20.25" customHeight="1">
      <c r="A7" s="328"/>
      <c r="B7" s="6">
        <v>5</v>
      </c>
      <c r="C7" s="184">
        <v>12</v>
      </c>
      <c r="D7" s="89" t="s">
        <v>10</v>
      </c>
      <c r="E7" s="70" t="s">
        <v>141</v>
      </c>
      <c r="F7" s="88"/>
      <c r="G7" s="208" t="s">
        <v>8</v>
      </c>
      <c r="H7" s="70" t="s">
        <v>113</v>
      </c>
      <c r="I7" s="88"/>
      <c r="J7" s="90">
        <v>15</v>
      </c>
      <c r="K7" s="70" t="s">
        <v>49</v>
      </c>
      <c r="L7" s="88"/>
      <c r="M7" s="90" t="s">
        <v>10</v>
      </c>
      <c r="N7" s="70" t="s">
        <v>122</v>
      </c>
      <c r="O7" s="88"/>
      <c r="P7" s="90">
        <v>13</v>
      </c>
      <c r="Q7" s="70" t="s">
        <v>105</v>
      </c>
      <c r="R7" s="88"/>
      <c r="S7" s="90">
        <v>32</v>
      </c>
      <c r="T7" s="70" t="s">
        <v>46</v>
      </c>
      <c r="U7" s="247">
        <v>11</v>
      </c>
      <c r="V7" s="89">
        <v>21</v>
      </c>
      <c r="W7" s="70" t="s">
        <v>92</v>
      </c>
      <c r="X7" s="169"/>
      <c r="Y7" s="90">
        <v>26</v>
      </c>
      <c r="Z7" s="211" t="s">
        <v>128</v>
      </c>
      <c r="AA7" s="91"/>
      <c r="AB7" s="90">
        <v>35</v>
      </c>
      <c r="AC7" s="70" t="s">
        <v>35</v>
      </c>
      <c r="AD7" s="88"/>
      <c r="AE7" s="165">
        <v>33</v>
      </c>
      <c r="AF7" s="70" t="s">
        <v>62</v>
      </c>
      <c r="AG7" s="91"/>
      <c r="AH7" s="90">
        <v>31</v>
      </c>
      <c r="AI7" s="70" t="s">
        <v>39</v>
      </c>
      <c r="AJ7" s="91">
        <v>24</v>
      </c>
      <c r="AK7" s="90">
        <v>16</v>
      </c>
      <c r="AL7" s="66" t="s">
        <v>41</v>
      </c>
      <c r="AM7" s="90"/>
      <c r="AN7" s="90">
        <v>34</v>
      </c>
      <c r="AO7" s="70" t="s">
        <v>36</v>
      </c>
      <c r="AP7" s="91"/>
      <c r="AQ7" s="108" t="s">
        <v>54</v>
      </c>
      <c r="AR7" s="70" t="s">
        <v>58</v>
      </c>
      <c r="AS7" s="91"/>
      <c r="AT7" s="108" t="s">
        <v>68</v>
      </c>
      <c r="AU7" s="70" t="s">
        <v>67</v>
      </c>
      <c r="AV7" s="91"/>
      <c r="AW7" s="108" t="s">
        <v>75</v>
      </c>
      <c r="AX7" s="66" t="s">
        <v>74</v>
      </c>
      <c r="AY7" s="6">
        <v>5</v>
      </c>
      <c r="AZ7" s="7">
        <f t="shared" si="0"/>
        <v>0</v>
      </c>
      <c r="BA7" s="7">
        <f t="shared" si="1"/>
        <v>0</v>
      </c>
      <c r="BB7" s="7">
        <f t="shared" si="2"/>
        <v>1</v>
      </c>
      <c r="BC7" s="7">
        <f t="shared" si="3"/>
        <v>1</v>
      </c>
      <c r="BD7" s="7">
        <f t="shared" si="4"/>
        <v>1</v>
      </c>
      <c r="BE7" s="7">
        <f t="shared" si="5"/>
        <v>0</v>
      </c>
      <c r="BF7" s="7">
        <f t="shared" si="6"/>
        <v>0</v>
      </c>
      <c r="BG7" s="7">
        <f t="shared" si="7"/>
        <v>1</v>
      </c>
      <c r="BH7" s="7">
        <f t="shared" si="8"/>
        <v>1</v>
      </c>
      <c r="BI7" s="7">
        <f t="shared" si="9"/>
        <v>1</v>
      </c>
      <c r="BJ7" s="7">
        <f t="shared" si="10"/>
        <v>1</v>
      </c>
      <c r="BK7" s="7">
        <f t="shared" si="11"/>
        <v>1</v>
      </c>
      <c r="BL7" s="7">
        <f t="shared" si="12"/>
        <v>1</v>
      </c>
      <c r="BM7" s="7">
        <f t="shared" si="13"/>
        <v>0</v>
      </c>
      <c r="BN7" s="7">
        <f t="shared" si="14"/>
        <v>2</v>
      </c>
      <c r="BO7" s="3">
        <f t="shared" si="15"/>
        <v>0</v>
      </c>
      <c r="BQ7" s="5"/>
    </row>
    <row r="8" spans="1:69" ht="20.25" customHeight="1">
      <c r="A8" s="328"/>
      <c r="B8" s="6">
        <v>6</v>
      </c>
      <c r="C8" s="184"/>
      <c r="D8" s="89" t="s">
        <v>10</v>
      </c>
      <c r="E8" s="225" t="s">
        <v>101</v>
      </c>
      <c r="F8" s="88"/>
      <c r="G8" s="207" t="s">
        <v>88</v>
      </c>
      <c r="H8" s="70" t="s">
        <v>87</v>
      </c>
      <c r="I8" s="88"/>
      <c r="J8" s="90">
        <v>25</v>
      </c>
      <c r="K8" s="70" t="s">
        <v>58</v>
      </c>
      <c r="L8" s="88"/>
      <c r="M8" s="90" t="s">
        <v>10</v>
      </c>
      <c r="N8" s="70" t="s">
        <v>122</v>
      </c>
      <c r="O8" s="88"/>
      <c r="P8" s="89">
        <v>33</v>
      </c>
      <c r="Q8" s="70" t="s">
        <v>106</v>
      </c>
      <c r="R8" s="88">
        <v>13</v>
      </c>
      <c r="S8" s="90">
        <v>12</v>
      </c>
      <c r="T8" s="70" t="s">
        <v>96</v>
      </c>
      <c r="U8" s="247">
        <v>11</v>
      </c>
      <c r="V8" s="89">
        <v>21</v>
      </c>
      <c r="W8" s="70" t="s">
        <v>92</v>
      </c>
      <c r="X8" s="147" t="s">
        <v>20</v>
      </c>
      <c r="Y8" s="117" t="s">
        <v>20</v>
      </c>
      <c r="Z8" s="70" t="s">
        <v>25</v>
      </c>
      <c r="AA8" s="91"/>
      <c r="AB8" s="89">
        <v>34</v>
      </c>
      <c r="AC8" s="70" t="s">
        <v>36</v>
      </c>
      <c r="AD8" s="147" t="s">
        <v>20</v>
      </c>
      <c r="AE8" s="117" t="s">
        <v>20</v>
      </c>
      <c r="AF8" s="70" t="s">
        <v>28</v>
      </c>
      <c r="AG8" s="91"/>
      <c r="AH8" s="90"/>
      <c r="AI8" s="70"/>
      <c r="AJ8" s="91"/>
      <c r="AK8" s="108" t="s">
        <v>43</v>
      </c>
      <c r="AL8" s="72" t="s">
        <v>42</v>
      </c>
      <c r="AM8" s="90"/>
      <c r="AN8" s="90">
        <v>23</v>
      </c>
      <c r="AO8" s="287" t="s">
        <v>48</v>
      </c>
      <c r="AP8" s="131"/>
      <c r="AQ8" s="108" t="s">
        <v>56</v>
      </c>
      <c r="AR8" s="70" t="s">
        <v>35</v>
      </c>
      <c r="AS8" s="131"/>
      <c r="AT8" s="108" t="s">
        <v>68</v>
      </c>
      <c r="AU8" s="70" t="s">
        <v>67</v>
      </c>
      <c r="AV8" s="131"/>
      <c r="AW8" s="108" t="s">
        <v>75</v>
      </c>
      <c r="AX8" s="66" t="s">
        <v>74</v>
      </c>
      <c r="AY8" s="6">
        <v>6</v>
      </c>
      <c r="AZ8" s="7">
        <f t="shared" si="0"/>
        <v>0</v>
      </c>
      <c r="BA8" s="7">
        <f t="shared" si="1"/>
        <v>1</v>
      </c>
      <c r="BB8" s="7">
        <f t="shared" si="2"/>
        <v>0</v>
      </c>
      <c r="BC8" s="7">
        <f t="shared" si="3"/>
        <v>1</v>
      </c>
      <c r="BD8" s="7">
        <f t="shared" si="4"/>
        <v>0</v>
      </c>
      <c r="BE8" s="7">
        <f t="shared" si="5"/>
        <v>1</v>
      </c>
      <c r="BF8" s="7">
        <f t="shared" si="6"/>
        <v>0</v>
      </c>
      <c r="BG8" s="7">
        <f t="shared" si="7"/>
        <v>0</v>
      </c>
      <c r="BH8" s="7">
        <f t="shared" si="8"/>
        <v>0</v>
      </c>
      <c r="BI8" s="7">
        <f t="shared" si="9"/>
        <v>1</v>
      </c>
      <c r="BJ8" s="7">
        <f t="shared" si="10"/>
        <v>1</v>
      </c>
      <c r="BK8" s="7">
        <f t="shared" si="11"/>
        <v>1</v>
      </c>
      <c r="BL8" s="7">
        <f t="shared" si="12"/>
        <v>0</v>
      </c>
      <c r="BM8" s="7">
        <f t="shared" si="13"/>
        <v>0</v>
      </c>
      <c r="BN8" s="7">
        <f t="shared" si="14"/>
        <v>2</v>
      </c>
      <c r="BO8" s="3">
        <f t="shared" si="15"/>
        <v>0</v>
      </c>
      <c r="BQ8" s="5"/>
    </row>
    <row r="9" spans="1:69" ht="20.25" customHeight="1">
      <c r="A9" s="328"/>
      <c r="B9" s="6">
        <v>7</v>
      </c>
      <c r="C9" s="184"/>
      <c r="D9" s="89"/>
      <c r="E9" s="70"/>
      <c r="F9" s="88"/>
      <c r="G9" s="89">
        <v>26</v>
      </c>
      <c r="H9" s="70" t="s">
        <v>86</v>
      </c>
      <c r="I9" s="88"/>
      <c r="J9" s="90">
        <v>13</v>
      </c>
      <c r="K9" s="70" t="s">
        <v>105</v>
      </c>
      <c r="L9" s="88"/>
      <c r="M9" s="89"/>
      <c r="N9" s="70"/>
      <c r="O9" s="88"/>
      <c r="P9" s="207" t="s">
        <v>8</v>
      </c>
      <c r="Q9" s="70" t="s">
        <v>113</v>
      </c>
      <c r="R9" s="88"/>
      <c r="S9" s="90"/>
      <c r="T9" s="70"/>
      <c r="U9" s="91">
        <v>23</v>
      </c>
      <c r="V9" s="90">
        <v>27</v>
      </c>
      <c r="W9" s="70" t="s">
        <v>93</v>
      </c>
      <c r="X9" s="169"/>
      <c r="Y9" s="116">
        <v>24</v>
      </c>
      <c r="Z9" s="70" t="s">
        <v>87</v>
      </c>
      <c r="AA9" s="91"/>
      <c r="AB9" s="89">
        <v>28</v>
      </c>
      <c r="AC9" s="211" t="s">
        <v>83</v>
      </c>
      <c r="AD9" s="88"/>
      <c r="AE9" s="90">
        <v>34</v>
      </c>
      <c r="AF9" s="70" t="s">
        <v>36</v>
      </c>
      <c r="AG9" s="88"/>
      <c r="AH9" s="90"/>
      <c r="AI9" s="70"/>
      <c r="AJ9" s="147" t="s">
        <v>20</v>
      </c>
      <c r="AK9" s="148" t="s">
        <v>20</v>
      </c>
      <c r="AL9" s="66" t="s">
        <v>22</v>
      </c>
      <c r="AM9" s="89"/>
      <c r="AN9" s="90"/>
      <c r="AO9" s="70"/>
      <c r="AP9" s="88"/>
      <c r="AQ9" s="108" t="s">
        <v>54</v>
      </c>
      <c r="AR9" s="70" t="s">
        <v>58</v>
      </c>
      <c r="AS9" s="147" t="s">
        <v>20</v>
      </c>
      <c r="AT9" s="148" t="s">
        <v>20</v>
      </c>
      <c r="AU9" s="70" t="s">
        <v>31</v>
      </c>
      <c r="AV9" s="147" t="s">
        <v>20</v>
      </c>
      <c r="AW9" s="148" t="s">
        <v>20</v>
      </c>
      <c r="AX9" s="66" t="s">
        <v>29</v>
      </c>
      <c r="AY9" s="6">
        <v>7</v>
      </c>
      <c r="AZ9" s="7">
        <f t="shared" si="0"/>
        <v>0</v>
      </c>
      <c r="BA9" s="7">
        <f t="shared" si="1"/>
        <v>1</v>
      </c>
      <c r="BB9" s="7">
        <f t="shared" si="2"/>
        <v>1</v>
      </c>
      <c r="BC9" s="7">
        <f t="shared" si="3"/>
        <v>1</v>
      </c>
      <c r="BD9" s="7">
        <f t="shared" si="4"/>
        <v>1</v>
      </c>
      <c r="BE9" s="7">
        <f t="shared" si="5"/>
        <v>1</v>
      </c>
      <c r="BF9" s="7">
        <f t="shared" si="6"/>
        <v>1</v>
      </c>
      <c r="BG9" s="7">
        <f t="shared" si="7"/>
        <v>0</v>
      </c>
      <c r="BH9" s="7">
        <f t="shared" si="8"/>
        <v>0</v>
      </c>
      <c r="BI9" s="7">
        <f t="shared" si="9"/>
        <v>0</v>
      </c>
      <c r="BJ9" s="7">
        <f t="shared" si="10"/>
        <v>1</v>
      </c>
      <c r="BK9" s="7">
        <f t="shared" si="11"/>
        <v>0</v>
      </c>
      <c r="BL9" s="7">
        <f t="shared" si="12"/>
        <v>1</v>
      </c>
      <c r="BM9" s="7">
        <f t="shared" si="13"/>
        <v>0</v>
      </c>
      <c r="BN9" s="7">
        <f t="shared" si="14"/>
        <v>0</v>
      </c>
      <c r="BO9" s="7">
        <f t="shared" si="15"/>
        <v>0</v>
      </c>
      <c r="BQ9" s="5"/>
    </row>
    <row r="10" spans="1:69" ht="20.25" customHeight="1">
      <c r="A10" s="328"/>
      <c r="B10" s="6">
        <v>8</v>
      </c>
      <c r="C10" s="184"/>
      <c r="D10" s="89"/>
      <c r="E10" s="70"/>
      <c r="F10" s="88"/>
      <c r="G10" s="89"/>
      <c r="H10" s="71"/>
      <c r="I10" s="88"/>
      <c r="J10" s="90"/>
      <c r="K10" s="71"/>
      <c r="L10" s="88"/>
      <c r="M10" s="89"/>
      <c r="N10" s="71"/>
      <c r="O10" s="91"/>
      <c r="P10" s="90">
        <v>27</v>
      </c>
      <c r="Q10" s="70" t="s">
        <v>131</v>
      </c>
      <c r="R10" s="88"/>
      <c r="S10" s="89"/>
      <c r="T10" s="254"/>
      <c r="U10" s="258"/>
      <c r="V10" s="90">
        <v>34</v>
      </c>
      <c r="W10" s="70" t="s">
        <v>36</v>
      </c>
      <c r="X10" s="169"/>
      <c r="Y10" s="89"/>
      <c r="Z10" s="70"/>
      <c r="AA10" s="91"/>
      <c r="AB10" s="89">
        <v>24</v>
      </c>
      <c r="AC10" s="70" t="s">
        <v>85</v>
      </c>
      <c r="AD10" s="88"/>
      <c r="AE10" s="90"/>
      <c r="AF10" s="70"/>
      <c r="AG10" s="88"/>
      <c r="AH10" s="89"/>
      <c r="AI10" s="70"/>
      <c r="AJ10" s="147" t="s">
        <v>20</v>
      </c>
      <c r="AK10" s="148" t="s">
        <v>20</v>
      </c>
      <c r="AL10" s="66" t="s">
        <v>22</v>
      </c>
      <c r="AM10" s="89"/>
      <c r="AN10" s="90"/>
      <c r="AO10" s="70"/>
      <c r="AP10" s="88"/>
      <c r="AQ10" s="108"/>
      <c r="AR10" s="70"/>
      <c r="AS10" s="147" t="s">
        <v>20</v>
      </c>
      <c r="AT10" s="148" t="s">
        <v>20</v>
      </c>
      <c r="AU10" s="70" t="s">
        <v>31</v>
      </c>
      <c r="AV10" s="147" t="s">
        <v>20</v>
      </c>
      <c r="AW10" s="148" t="s">
        <v>20</v>
      </c>
      <c r="AX10" s="66" t="s">
        <v>29</v>
      </c>
      <c r="AY10" s="6">
        <v>8</v>
      </c>
      <c r="AZ10" s="7">
        <f t="shared" si="0"/>
        <v>0</v>
      </c>
      <c r="BA10" s="7">
        <f t="shared" si="1"/>
        <v>0</v>
      </c>
      <c r="BB10" s="7">
        <f t="shared" si="2"/>
        <v>1</v>
      </c>
      <c r="BC10" s="7">
        <f t="shared" si="3"/>
        <v>0</v>
      </c>
      <c r="BD10" s="7">
        <f t="shared" si="4"/>
        <v>0</v>
      </c>
      <c r="BE10" s="7">
        <f t="shared" si="5"/>
        <v>1</v>
      </c>
      <c r="BF10" s="7">
        <f t="shared" si="6"/>
        <v>0</v>
      </c>
      <c r="BG10" s="7">
        <f t="shared" si="7"/>
        <v>0</v>
      </c>
      <c r="BH10" s="7">
        <f t="shared" si="8"/>
        <v>0</v>
      </c>
      <c r="BI10" s="7">
        <f t="shared" si="9"/>
        <v>0</v>
      </c>
      <c r="BJ10" s="7">
        <f t="shared" si="10"/>
        <v>1</v>
      </c>
      <c r="BK10" s="7">
        <f t="shared" si="11"/>
        <v>0</v>
      </c>
      <c r="BL10" s="7">
        <f t="shared" si="12"/>
        <v>0</v>
      </c>
      <c r="BM10" s="7">
        <f t="shared" si="13"/>
        <v>0</v>
      </c>
      <c r="BN10" s="7">
        <f t="shared" si="14"/>
        <v>0</v>
      </c>
      <c r="BO10" s="7">
        <f t="shared" si="15"/>
        <v>0</v>
      </c>
      <c r="BQ10" s="5"/>
    </row>
    <row r="11" spans="1:69" ht="20.25" customHeight="1" thickBot="1">
      <c r="A11" s="329"/>
      <c r="B11" s="63">
        <v>9</v>
      </c>
      <c r="C11" s="185"/>
      <c r="D11" s="93"/>
      <c r="E11" s="77"/>
      <c r="F11" s="92"/>
      <c r="G11" s="93"/>
      <c r="H11" s="74"/>
      <c r="I11" s="92"/>
      <c r="J11" s="109"/>
      <c r="K11" s="74"/>
      <c r="L11" s="92"/>
      <c r="M11" s="93"/>
      <c r="N11" s="77"/>
      <c r="O11" s="92"/>
      <c r="P11" s="109"/>
      <c r="Q11" s="74"/>
      <c r="R11" s="92"/>
      <c r="S11" s="93"/>
      <c r="T11" s="77"/>
      <c r="U11" s="92"/>
      <c r="V11" s="93"/>
      <c r="W11" s="77"/>
      <c r="X11" s="171"/>
      <c r="Y11" s="93"/>
      <c r="Z11" s="77"/>
      <c r="AA11" s="272"/>
      <c r="AB11" s="93"/>
      <c r="AC11" s="77"/>
      <c r="AD11" s="92"/>
      <c r="AE11" s="93"/>
      <c r="AF11" s="74"/>
      <c r="AG11" s="92"/>
      <c r="AH11" s="93"/>
      <c r="AI11" s="74"/>
      <c r="AJ11" s="92"/>
      <c r="AK11" s="109"/>
      <c r="AL11" s="73"/>
      <c r="AM11" s="109"/>
      <c r="AN11" s="109"/>
      <c r="AO11" s="288"/>
      <c r="AP11" s="272"/>
      <c r="AQ11" s="98"/>
      <c r="AR11" s="291"/>
      <c r="AS11" s="272"/>
      <c r="AT11" s="109"/>
      <c r="AU11" s="291"/>
      <c r="AV11" s="272"/>
      <c r="AW11" s="109"/>
      <c r="AX11" s="75"/>
      <c r="AY11" s="8">
        <v>9</v>
      </c>
      <c r="AZ11" s="10">
        <f t="shared" si="0"/>
        <v>0</v>
      </c>
      <c r="BA11" s="10">
        <f t="shared" si="1"/>
        <v>0</v>
      </c>
      <c r="BB11" s="10">
        <f t="shared" si="2"/>
        <v>0</v>
      </c>
      <c r="BC11" s="10">
        <f t="shared" si="3"/>
        <v>0</v>
      </c>
      <c r="BD11" s="10">
        <f t="shared" si="4"/>
        <v>0</v>
      </c>
      <c r="BE11" s="10">
        <f t="shared" si="5"/>
        <v>0</v>
      </c>
      <c r="BF11" s="10">
        <f t="shared" si="6"/>
        <v>0</v>
      </c>
      <c r="BG11" s="10">
        <f t="shared" si="7"/>
        <v>0</v>
      </c>
      <c r="BH11" s="10">
        <f t="shared" si="8"/>
        <v>0</v>
      </c>
      <c r="BI11" s="10">
        <f t="shared" si="9"/>
        <v>0</v>
      </c>
      <c r="BJ11" s="10">
        <f t="shared" si="10"/>
        <v>0</v>
      </c>
      <c r="BK11" s="10">
        <f t="shared" si="11"/>
        <v>0</v>
      </c>
      <c r="BL11" s="10">
        <f t="shared" si="12"/>
        <v>0</v>
      </c>
      <c r="BM11" s="10">
        <f t="shared" si="13"/>
        <v>0</v>
      </c>
      <c r="BN11" s="10">
        <f t="shared" si="14"/>
        <v>0</v>
      </c>
      <c r="BO11" s="10">
        <f t="shared" si="15"/>
        <v>0</v>
      </c>
      <c r="BQ11" s="5"/>
    </row>
    <row r="12" spans="1:69" ht="20.25" customHeight="1">
      <c r="A12" s="330" t="s">
        <v>13</v>
      </c>
      <c r="B12" s="11">
        <v>1</v>
      </c>
      <c r="C12" s="186"/>
      <c r="D12" s="94"/>
      <c r="E12" s="238">
        <v>1</v>
      </c>
      <c r="F12" s="235"/>
      <c r="G12" s="110"/>
      <c r="H12" s="238">
        <v>1</v>
      </c>
      <c r="I12" s="86"/>
      <c r="J12" s="94"/>
      <c r="K12" s="238">
        <v>1</v>
      </c>
      <c r="L12" s="129"/>
      <c r="M12" s="94"/>
      <c r="N12" s="238">
        <v>1</v>
      </c>
      <c r="O12" s="86"/>
      <c r="P12" s="94"/>
      <c r="Q12" s="81">
        <v>1</v>
      </c>
      <c r="R12" s="128"/>
      <c r="S12" s="94">
        <v>22</v>
      </c>
      <c r="T12" s="68" t="s">
        <v>64</v>
      </c>
      <c r="U12" s="86"/>
      <c r="V12" s="87">
        <v>15</v>
      </c>
      <c r="W12" s="68" t="s">
        <v>49</v>
      </c>
      <c r="X12" s="170"/>
      <c r="Y12" s="214">
        <v>34</v>
      </c>
      <c r="Z12" s="68" t="s">
        <v>40</v>
      </c>
      <c r="AA12" s="129"/>
      <c r="AB12" s="94"/>
      <c r="AC12" s="68"/>
      <c r="AD12" s="235"/>
      <c r="AE12" s="212">
        <v>33</v>
      </c>
      <c r="AF12" s="68" t="s">
        <v>62</v>
      </c>
      <c r="AG12" s="86"/>
      <c r="AH12" s="94">
        <v>35</v>
      </c>
      <c r="AI12" s="68" t="s">
        <v>35</v>
      </c>
      <c r="AJ12" s="129"/>
      <c r="AK12" s="114" t="s">
        <v>43</v>
      </c>
      <c r="AL12" s="284" t="s">
        <v>42</v>
      </c>
      <c r="AM12" s="86"/>
      <c r="AN12" s="114"/>
      <c r="AO12" s="68"/>
      <c r="AP12" s="86"/>
      <c r="AQ12" s="156" t="s">
        <v>54</v>
      </c>
      <c r="AR12" s="68" t="s">
        <v>58</v>
      </c>
      <c r="AS12" s="86"/>
      <c r="AT12" s="162">
        <v>11</v>
      </c>
      <c r="AU12" s="244" t="s">
        <v>130</v>
      </c>
      <c r="AV12" s="86"/>
      <c r="AW12" s="162">
        <v>11</v>
      </c>
      <c r="AX12" s="157" t="s">
        <v>37</v>
      </c>
      <c r="AY12" s="11">
        <v>1</v>
      </c>
      <c r="AZ12" s="7">
        <f t="shared" si="0"/>
        <v>1</v>
      </c>
      <c r="BA12" s="7">
        <f t="shared" si="1"/>
        <v>0</v>
      </c>
      <c r="BB12" s="7">
        <f t="shared" si="2"/>
        <v>0</v>
      </c>
      <c r="BC12" s="7">
        <f t="shared" si="3"/>
        <v>1</v>
      </c>
      <c r="BD12" s="7">
        <f t="shared" si="4"/>
        <v>0</v>
      </c>
      <c r="BE12" s="7">
        <f t="shared" si="5"/>
        <v>1</v>
      </c>
      <c r="BF12" s="7">
        <f t="shared" si="6"/>
        <v>0</v>
      </c>
      <c r="BG12" s="7">
        <f t="shared" si="7"/>
        <v>0</v>
      </c>
      <c r="BH12" s="7">
        <f t="shared" si="8"/>
        <v>0</v>
      </c>
      <c r="BI12" s="7">
        <f t="shared" si="9"/>
        <v>1</v>
      </c>
      <c r="BJ12" s="7">
        <f t="shared" si="10"/>
        <v>1</v>
      </c>
      <c r="BK12" s="7">
        <f t="shared" si="11"/>
        <v>1</v>
      </c>
      <c r="BL12" s="7">
        <f t="shared" si="12"/>
        <v>0</v>
      </c>
      <c r="BM12" s="7">
        <f t="shared" si="13"/>
        <v>0</v>
      </c>
      <c r="BN12" s="7">
        <f t="shared" si="14"/>
        <v>0</v>
      </c>
      <c r="BO12" s="7">
        <f t="shared" si="15"/>
        <v>0</v>
      </c>
      <c r="BQ12" s="5"/>
    </row>
    <row r="13" spans="1:69" ht="20.25" customHeight="1">
      <c r="A13" s="331"/>
      <c r="B13" s="6">
        <v>2</v>
      </c>
      <c r="C13" s="187"/>
      <c r="D13" s="90"/>
      <c r="E13" s="239">
        <v>1</v>
      </c>
      <c r="F13" s="236"/>
      <c r="G13" s="90"/>
      <c r="H13" s="239">
        <v>1</v>
      </c>
      <c r="I13" s="236"/>
      <c r="J13" s="119"/>
      <c r="K13" s="239">
        <v>1</v>
      </c>
      <c r="L13" s="131"/>
      <c r="M13" s="119"/>
      <c r="N13" s="239">
        <v>1</v>
      </c>
      <c r="O13" s="236"/>
      <c r="P13" s="119"/>
      <c r="Q13" s="82">
        <v>1</v>
      </c>
      <c r="R13" s="130"/>
      <c r="S13" s="159">
        <v>22</v>
      </c>
      <c r="T13" s="240" t="s">
        <v>64</v>
      </c>
      <c r="U13" s="88"/>
      <c r="V13" s="89">
        <v>15</v>
      </c>
      <c r="W13" s="70" t="s">
        <v>49</v>
      </c>
      <c r="X13" s="169"/>
      <c r="Y13" s="90">
        <v>34</v>
      </c>
      <c r="Z13" s="240" t="s">
        <v>40</v>
      </c>
      <c r="AA13" s="131"/>
      <c r="AB13" s="119">
        <v>21</v>
      </c>
      <c r="AC13" s="70" t="s">
        <v>84</v>
      </c>
      <c r="AD13" s="236"/>
      <c r="AE13" s="213">
        <v>33</v>
      </c>
      <c r="AF13" s="217" t="s">
        <v>62</v>
      </c>
      <c r="AG13" s="88"/>
      <c r="AH13" s="158">
        <v>35</v>
      </c>
      <c r="AI13" s="70" t="s">
        <v>35</v>
      </c>
      <c r="AJ13" s="91"/>
      <c r="AK13" s="108" t="s">
        <v>43</v>
      </c>
      <c r="AL13" s="285" t="s">
        <v>42</v>
      </c>
      <c r="AM13" s="88"/>
      <c r="AN13" s="90">
        <v>25</v>
      </c>
      <c r="AO13" s="70" t="s">
        <v>47</v>
      </c>
      <c r="AP13" s="134"/>
      <c r="AQ13" s="108" t="s">
        <v>55</v>
      </c>
      <c r="AR13" s="70" t="s">
        <v>39</v>
      </c>
      <c r="AS13" s="134"/>
      <c r="AT13" s="226">
        <v>11</v>
      </c>
      <c r="AU13" s="298" t="s">
        <v>130</v>
      </c>
      <c r="AV13" s="134"/>
      <c r="AW13" s="226">
        <v>11</v>
      </c>
      <c r="AX13" s="70" t="s">
        <v>37</v>
      </c>
      <c r="AY13" s="6">
        <v>2</v>
      </c>
      <c r="AZ13" s="7">
        <f t="shared" si="0"/>
        <v>1</v>
      </c>
      <c r="BA13" s="7">
        <f t="shared" si="1"/>
        <v>0</v>
      </c>
      <c r="BB13" s="7">
        <f t="shared" si="2"/>
        <v>0</v>
      </c>
      <c r="BC13" s="7">
        <f t="shared" si="3"/>
        <v>1</v>
      </c>
      <c r="BD13" s="7">
        <f t="shared" si="4"/>
        <v>0</v>
      </c>
      <c r="BE13" s="7">
        <f t="shared" si="5"/>
        <v>1</v>
      </c>
      <c r="BF13" s="7">
        <f t="shared" si="6"/>
        <v>0</v>
      </c>
      <c r="BG13" s="7">
        <f t="shared" si="7"/>
        <v>1</v>
      </c>
      <c r="BH13" s="7">
        <f t="shared" si="8"/>
        <v>0</v>
      </c>
      <c r="BI13" s="7">
        <f t="shared" si="9"/>
        <v>1</v>
      </c>
      <c r="BJ13" s="7">
        <f t="shared" si="10"/>
        <v>1</v>
      </c>
      <c r="BK13" s="7">
        <f t="shared" si="11"/>
        <v>1</v>
      </c>
      <c r="BL13" s="7">
        <f t="shared" si="12"/>
        <v>0</v>
      </c>
      <c r="BM13" s="7">
        <f t="shared" si="13"/>
        <v>0</v>
      </c>
      <c r="BN13" s="7">
        <f t="shared" si="14"/>
        <v>0</v>
      </c>
      <c r="BO13" s="7">
        <f t="shared" si="15"/>
        <v>0</v>
      </c>
      <c r="BQ13" s="5"/>
    </row>
    <row r="14" spans="1:69" ht="20.25" customHeight="1">
      <c r="A14" s="331"/>
      <c r="B14" s="6">
        <v>3</v>
      </c>
      <c r="C14" s="188"/>
      <c r="D14" s="108" t="s">
        <v>11</v>
      </c>
      <c r="E14" s="70" t="s">
        <v>102</v>
      </c>
      <c r="F14" s="88"/>
      <c r="G14" s="108" t="s">
        <v>43</v>
      </c>
      <c r="H14" s="76" t="s">
        <v>103</v>
      </c>
      <c r="I14" s="236"/>
      <c r="J14" s="204" t="s">
        <v>119</v>
      </c>
      <c r="K14" s="70" t="s">
        <v>144</v>
      </c>
      <c r="L14" s="131"/>
      <c r="M14" s="119" t="s">
        <v>10</v>
      </c>
      <c r="N14" s="255" t="s">
        <v>123</v>
      </c>
      <c r="O14" s="131"/>
      <c r="P14" s="119">
        <v>35</v>
      </c>
      <c r="Q14" s="70" t="s">
        <v>35</v>
      </c>
      <c r="R14" s="130">
        <v>13</v>
      </c>
      <c r="S14" s="131">
        <v>12</v>
      </c>
      <c r="T14" s="70" t="s">
        <v>97</v>
      </c>
      <c r="U14" s="247">
        <v>11</v>
      </c>
      <c r="V14" s="89">
        <v>21</v>
      </c>
      <c r="W14" s="70" t="s">
        <v>92</v>
      </c>
      <c r="X14" s="169"/>
      <c r="Y14" s="108" t="s">
        <v>54</v>
      </c>
      <c r="Z14" s="70" t="s">
        <v>58</v>
      </c>
      <c r="AA14" s="91"/>
      <c r="AB14" s="119">
        <v>14</v>
      </c>
      <c r="AC14" s="74" t="s">
        <v>67</v>
      </c>
      <c r="AD14" s="88"/>
      <c r="AE14" s="95">
        <v>33</v>
      </c>
      <c r="AF14" s="70" t="s">
        <v>62</v>
      </c>
      <c r="AG14" s="88"/>
      <c r="AH14" s="90" t="s">
        <v>8</v>
      </c>
      <c r="AI14" s="70" t="s">
        <v>145</v>
      </c>
      <c r="AJ14" s="91"/>
      <c r="AK14" s="90">
        <v>34</v>
      </c>
      <c r="AL14" s="70" t="s">
        <v>40</v>
      </c>
      <c r="AM14" s="147" t="s">
        <v>20</v>
      </c>
      <c r="AN14" s="148" t="s">
        <v>20</v>
      </c>
      <c r="AO14" s="70" t="s">
        <v>30</v>
      </c>
      <c r="AP14" s="147" t="s">
        <v>20</v>
      </c>
      <c r="AQ14" s="148" t="s">
        <v>20</v>
      </c>
      <c r="AR14" s="70" t="s">
        <v>30</v>
      </c>
      <c r="AS14" s="134"/>
      <c r="AT14" s="108" t="s">
        <v>65</v>
      </c>
      <c r="AU14" s="70" t="s">
        <v>64</v>
      </c>
      <c r="AV14" s="134"/>
      <c r="AW14" s="95">
        <v>15</v>
      </c>
      <c r="AX14" s="66" t="s">
        <v>49</v>
      </c>
      <c r="AY14" s="6">
        <v>3</v>
      </c>
      <c r="AZ14" s="7">
        <f t="shared" si="0"/>
        <v>0</v>
      </c>
      <c r="BA14" s="7">
        <f t="shared" si="1"/>
        <v>1</v>
      </c>
      <c r="BB14" s="7">
        <f t="shared" si="2"/>
        <v>0</v>
      </c>
      <c r="BC14" s="7">
        <f t="shared" si="3"/>
        <v>1</v>
      </c>
      <c r="BD14" s="7">
        <f t="shared" si="4"/>
        <v>0</v>
      </c>
      <c r="BE14" s="7">
        <f t="shared" si="5"/>
        <v>1</v>
      </c>
      <c r="BF14" s="7">
        <f t="shared" si="6"/>
        <v>0</v>
      </c>
      <c r="BG14" s="7">
        <f t="shared" si="7"/>
        <v>0</v>
      </c>
      <c r="BH14" s="7">
        <f t="shared" si="8"/>
        <v>0</v>
      </c>
      <c r="BI14" s="7">
        <f t="shared" si="9"/>
        <v>1</v>
      </c>
      <c r="BJ14" s="7">
        <f t="shared" si="10"/>
        <v>1</v>
      </c>
      <c r="BK14" s="7">
        <f t="shared" si="11"/>
        <v>1</v>
      </c>
      <c r="BL14" s="7">
        <f t="shared" si="12"/>
        <v>1</v>
      </c>
      <c r="BM14" s="7">
        <f t="shared" si="13"/>
        <v>0</v>
      </c>
      <c r="BN14" s="7">
        <f t="shared" si="14"/>
        <v>1</v>
      </c>
      <c r="BO14" s="7">
        <f t="shared" si="15"/>
        <v>1</v>
      </c>
      <c r="BQ14" s="5"/>
    </row>
    <row r="15" spans="1:71" ht="20.25" customHeight="1">
      <c r="A15" s="331"/>
      <c r="B15" s="6">
        <v>4</v>
      </c>
      <c r="C15" s="188"/>
      <c r="D15" s="108" t="s">
        <v>11</v>
      </c>
      <c r="E15" s="70" t="s">
        <v>102</v>
      </c>
      <c r="F15" s="88">
        <v>37</v>
      </c>
      <c r="G15" s="308" t="s">
        <v>63</v>
      </c>
      <c r="H15" s="300" t="s">
        <v>136</v>
      </c>
      <c r="I15" s="88"/>
      <c r="J15" s="90">
        <v>23</v>
      </c>
      <c r="K15" s="70" t="s">
        <v>144</v>
      </c>
      <c r="L15" s="91"/>
      <c r="M15" s="90">
        <v>33</v>
      </c>
      <c r="N15" s="70" t="s">
        <v>124</v>
      </c>
      <c r="O15" s="91"/>
      <c r="P15" s="119">
        <v>25</v>
      </c>
      <c r="Q15" s="70" t="s">
        <v>142</v>
      </c>
      <c r="R15" s="130">
        <v>13</v>
      </c>
      <c r="S15" s="131">
        <v>12</v>
      </c>
      <c r="T15" s="70" t="s">
        <v>97</v>
      </c>
      <c r="U15" s="247">
        <v>11</v>
      </c>
      <c r="V15" s="89">
        <v>21</v>
      </c>
      <c r="W15" s="70" t="s">
        <v>92</v>
      </c>
      <c r="X15" s="169"/>
      <c r="Y15" s="116" t="s">
        <v>8</v>
      </c>
      <c r="Z15" s="70" t="s">
        <v>87</v>
      </c>
      <c r="AA15" s="91"/>
      <c r="AB15" s="159">
        <v>28</v>
      </c>
      <c r="AC15" s="70" t="s">
        <v>74</v>
      </c>
      <c r="AD15" s="88"/>
      <c r="AE15" s="164" t="s">
        <v>80</v>
      </c>
      <c r="AF15" s="76" t="s">
        <v>40</v>
      </c>
      <c r="AG15" s="88"/>
      <c r="AH15" s="90">
        <v>31</v>
      </c>
      <c r="AI15" s="70" t="s">
        <v>39</v>
      </c>
      <c r="AJ15" s="91">
        <v>24</v>
      </c>
      <c r="AK15" s="90">
        <v>16</v>
      </c>
      <c r="AL15" s="70" t="s">
        <v>41</v>
      </c>
      <c r="AM15" s="236"/>
      <c r="AN15" s="109">
        <v>15</v>
      </c>
      <c r="AO15" s="74" t="s">
        <v>49</v>
      </c>
      <c r="AP15" s="134"/>
      <c r="AQ15" s="95">
        <v>26</v>
      </c>
      <c r="AR15" s="70" t="s">
        <v>52</v>
      </c>
      <c r="AS15" s="134"/>
      <c r="AT15" s="95">
        <v>32</v>
      </c>
      <c r="AU15" s="70" t="s">
        <v>46</v>
      </c>
      <c r="AV15" s="134"/>
      <c r="AW15" s="149" t="s">
        <v>68</v>
      </c>
      <c r="AX15" s="66" t="s">
        <v>78</v>
      </c>
      <c r="AY15" s="6">
        <v>4</v>
      </c>
      <c r="AZ15" s="7">
        <f t="shared" si="0"/>
        <v>0</v>
      </c>
      <c r="BA15" s="7">
        <f t="shared" si="1"/>
        <v>1</v>
      </c>
      <c r="BB15" s="7">
        <f t="shared" si="2"/>
        <v>1</v>
      </c>
      <c r="BC15" s="7">
        <f t="shared" si="3"/>
        <v>1</v>
      </c>
      <c r="BD15" s="7">
        <f t="shared" si="4"/>
        <v>1</v>
      </c>
      <c r="BE15" s="7">
        <f t="shared" si="5"/>
        <v>0</v>
      </c>
      <c r="BF15" s="7">
        <f t="shared" si="6"/>
        <v>1</v>
      </c>
      <c r="BG15" s="7">
        <f t="shared" si="7"/>
        <v>1</v>
      </c>
      <c r="BH15" s="7">
        <f t="shared" si="8"/>
        <v>0</v>
      </c>
      <c r="BI15" s="7">
        <f t="shared" si="9"/>
        <v>2</v>
      </c>
      <c r="BJ15" s="7">
        <f t="shared" si="10"/>
        <v>1</v>
      </c>
      <c r="BK15" s="7">
        <f t="shared" si="11"/>
        <v>0</v>
      </c>
      <c r="BL15" s="7">
        <f t="shared" si="12"/>
        <v>1</v>
      </c>
      <c r="BM15" s="7">
        <f t="shared" si="13"/>
        <v>0</v>
      </c>
      <c r="BN15" s="7">
        <f t="shared" si="14"/>
        <v>0</v>
      </c>
      <c r="BO15" s="7">
        <f t="shared" si="15"/>
        <v>1</v>
      </c>
      <c r="BQ15" s="5"/>
      <c r="BS15" s="12"/>
    </row>
    <row r="16" spans="1:69" ht="20.25" customHeight="1">
      <c r="A16" s="331"/>
      <c r="B16" s="6">
        <v>5</v>
      </c>
      <c r="C16" s="188"/>
      <c r="D16" s="228">
        <v>15</v>
      </c>
      <c r="E16" s="240" t="s">
        <v>49</v>
      </c>
      <c r="F16" s="237" t="s">
        <v>20</v>
      </c>
      <c r="G16" s="117" t="s">
        <v>21</v>
      </c>
      <c r="H16" s="248" t="s">
        <v>135</v>
      </c>
      <c r="I16" s="237" t="s">
        <v>20</v>
      </c>
      <c r="J16" s="117" t="s">
        <v>21</v>
      </c>
      <c r="K16" s="251" t="s">
        <v>22</v>
      </c>
      <c r="L16" s="91"/>
      <c r="M16" s="117" t="s">
        <v>88</v>
      </c>
      <c r="N16" s="70" t="s">
        <v>143</v>
      </c>
      <c r="O16" s="88"/>
      <c r="P16" s="90">
        <v>28</v>
      </c>
      <c r="Q16" s="70" t="s">
        <v>76</v>
      </c>
      <c r="R16" s="132">
        <v>27</v>
      </c>
      <c r="S16" s="91">
        <v>26</v>
      </c>
      <c r="T16" s="70" t="s">
        <v>98</v>
      </c>
      <c r="U16" s="88"/>
      <c r="V16" s="158">
        <v>32</v>
      </c>
      <c r="W16" s="70" t="s">
        <v>46</v>
      </c>
      <c r="X16" s="169"/>
      <c r="Y16" s="116" t="s">
        <v>8</v>
      </c>
      <c r="Z16" s="74" t="s">
        <v>87</v>
      </c>
      <c r="AA16" s="91"/>
      <c r="AB16" s="90">
        <v>35</v>
      </c>
      <c r="AC16" s="70" t="s">
        <v>35</v>
      </c>
      <c r="AD16" s="88"/>
      <c r="AE16" s="165">
        <v>14</v>
      </c>
      <c r="AF16" s="70" t="s">
        <v>78</v>
      </c>
      <c r="AG16" s="88"/>
      <c r="AH16" s="90">
        <v>31</v>
      </c>
      <c r="AI16" s="70" t="s">
        <v>39</v>
      </c>
      <c r="AJ16" s="216"/>
      <c r="AK16" s="90">
        <v>34</v>
      </c>
      <c r="AL16" s="70" t="s">
        <v>40</v>
      </c>
      <c r="AM16" s="88"/>
      <c r="AN16" s="108" t="s">
        <v>73</v>
      </c>
      <c r="AO16" s="70" t="s">
        <v>48</v>
      </c>
      <c r="AP16" s="134"/>
      <c r="AQ16" s="108" t="s">
        <v>54</v>
      </c>
      <c r="AR16" s="70" t="s">
        <v>47</v>
      </c>
      <c r="AS16" s="134">
        <v>21</v>
      </c>
      <c r="AT16" s="95">
        <v>24</v>
      </c>
      <c r="AU16" s="70" t="s">
        <v>71</v>
      </c>
      <c r="AV16" s="134"/>
      <c r="AW16" s="149" t="s">
        <v>73</v>
      </c>
      <c r="AX16" s="66" t="s">
        <v>59</v>
      </c>
      <c r="AY16" s="6">
        <v>5</v>
      </c>
      <c r="AZ16" s="7">
        <f t="shared" si="0"/>
        <v>0</v>
      </c>
      <c r="BA16" s="7">
        <f t="shared" si="1"/>
        <v>0</v>
      </c>
      <c r="BB16" s="7">
        <f t="shared" si="2"/>
        <v>0</v>
      </c>
      <c r="BC16" s="7">
        <f t="shared" si="3"/>
        <v>1</v>
      </c>
      <c r="BD16" s="7">
        <f t="shared" si="4"/>
        <v>1</v>
      </c>
      <c r="BE16" s="7">
        <f t="shared" si="5"/>
        <v>1</v>
      </c>
      <c r="BF16" s="7">
        <f t="shared" si="6"/>
        <v>1</v>
      </c>
      <c r="BG16" s="7">
        <f t="shared" si="7"/>
        <v>1</v>
      </c>
      <c r="BH16" s="7">
        <f t="shared" si="8"/>
        <v>1</v>
      </c>
      <c r="BI16" s="7">
        <f t="shared" si="9"/>
        <v>0</v>
      </c>
      <c r="BJ16" s="7">
        <f t="shared" si="10"/>
        <v>1</v>
      </c>
      <c r="BK16" s="7">
        <f t="shared" si="11"/>
        <v>1</v>
      </c>
      <c r="BL16" s="7">
        <f t="shared" si="12"/>
        <v>1</v>
      </c>
      <c r="BM16" s="7">
        <f t="shared" si="13"/>
        <v>0</v>
      </c>
      <c r="BN16" s="7">
        <f t="shared" si="14"/>
        <v>0</v>
      </c>
      <c r="BO16" s="7">
        <f t="shared" si="15"/>
        <v>0</v>
      </c>
      <c r="BQ16" s="5"/>
    </row>
    <row r="17" spans="1:69" ht="18.75" customHeight="1">
      <c r="A17" s="331"/>
      <c r="B17" s="153">
        <v>6</v>
      </c>
      <c r="C17" s="91" t="s">
        <v>20</v>
      </c>
      <c r="D17" s="90" t="s">
        <v>20</v>
      </c>
      <c r="E17" s="234" t="s">
        <v>19</v>
      </c>
      <c r="F17" s="88"/>
      <c r="G17" s="108" t="s">
        <v>61</v>
      </c>
      <c r="H17" s="70" t="s">
        <v>131</v>
      </c>
      <c r="I17" s="88"/>
      <c r="J17" s="207">
        <v>15</v>
      </c>
      <c r="K17" s="70" t="s">
        <v>106</v>
      </c>
      <c r="L17" s="91"/>
      <c r="M17" s="207" t="s">
        <v>88</v>
      </c>
      <c r="N17" s="70" t="s">
        <v>143</v>
      </c>
      <c r="O17" s="88"/>
      <c r="P17" s="207">
        <v>21</v>
      </c>
      <c r="Q17" s="70" t="s">
        <v>103</v>
      </c>
      <c r="R17" s="132">
        <v>27</v>
      </c>
      <c r="S17" s="91">
        <v>26</v>
      </c>
      <c r="T17" s="70" t="s">
        <v>98</v>
      </c>
      <c r="U17" s="88"/>
      <c r="V17" s="158">
        <v>32</v>
      </c>
      <c r="W17" s="240" t="s">
        <v>46</v>
      </c>
      <c r="X17" s="169"/>
      <c r="Y17" s="159">
        <v>34</v>
      </c>
      <c r="Z17" s="70" t="s">
        <v>40</v>
      </c>
      <c r="AA17" s="91"/>
      <c r="AB17" s="90">
        <v>35</v>
      </c>
      <c r="AC17" s="70" t="s">
        <v>35</v>
      </c>
      <c r="AD17" s="147"/>
      <c r="AE17" s="117">
        <v>22</v>
      </c>
      <c r="AF17" s="70" t="s">
        <v>81</v>
      </c>
      <c r="AG17" s="88"/>
      <c r="AH17" s="90"/>
      <c r="AI17" s="254"/>
      <c r="AJ17" s="91"/>
      <c r="AK17" s="90">
        <v>31</v>
      </c>
      <c r="AL17" s="70" t="s">
        <v>39</v>
      </c>
      <c r="AM17" s="88"/>
      <c r="AN17" s="90">
        <v>37</v>
      </c>
      <c r="AO17" s="287" t="s">
        <v>48</v>
      </c>
      <c r="AP17" s="134"/>
      <c r="AQ17" s="108" t="s">
        <v>54</v>
      </c>
      <c r="AR17" s="70" t="s">
        <v>47</v>
      </c>
      <c r="AS17" s="134"/>
      <c r="AT17" s="95">
        <v>33</v>
      </c>
      <c r="AU17" s="211" t="s">
        <v>69</v>
      </c>
      <c r="AV17" s="134"/>
      <c r="AW17" s="95">
        <v>28</v>
      </c>
      <c r="AX17" s="66" t="s">
        <v>76</v>
      </c>
      <c r="AY17" s="6">
        <v>6</v>
      </c>
      <c r="AZ17" s="7">
        <f>COUNTIF(C17:AR17,22)</f>
        <v>1</v>
      </c>
      <c r="BA17" s="7">
        <f>COUNTIF(C17:AR17,23)</f>
        <v>0</v>
      </c>
      <c r="BB17" s="7">
        <f>COUNTIF(C17:AR17,24)</f>
        <v>1</v>
      </c>
      <c r="BC17" s="7">
        <f>COUNTIF(C17:AR17,25)</f>
        <v>1</v>
      </c>
      <c r="BD17" s="7">
        <f>COUNTIF(C17:AR17,26)</f>
        <v>1</v>
      </c>
      <c r="BE17" s="7">
        <f>COUNTIF(C17:AR17,27)</f>
        <v>1</v>
      </c>
      <c r="BF17" s="7">
        <f>COUNTIF(C17:AR17,28)</f>
        <v>0</v>
      </c>
      <c r="BG17" s="7">
        <f>COUNTIF(C17:AR17,31)</f>
        <v>1</v>
      </c>
      <c r="BH17" s="7">
        <f>COUNTIF(C17:AR17,32)</f>
        <v>1</v>
      </c>
      <c r="BI17" s="7">
        <f>COUNTIF(C17:AR17,33)</f>
        <v>0</v>
      </c>
      <c r="BJ17" s="7">
        <f>COUNTIF(C17:AR17,34)</f>
        <v>1</v>
      </c>
      <c r="BK17" s="7">
        <f>COUNTIF(C17:AR17,35)</f>
        <v>1</v>
      </c>
      <c r="BL17" s="7">
        <f>COUNTIF(C17:AR17,"36a")</f>
        <v>0</v>
      </c>
      <c r="BM17" s="7">
        <f>COUNTIF(C17:AR17,"36b")</f>
        <v>0</v>
      </c>
      <c r="BN17" s="7">
        <f t="shared" si="14"/>
        <v>0</v>
      </c>
      <c r="BO17" s="7">
        <f>COUNTIF(C17:AR17,"SK")</f>
        <v>0</v>
      </c>
      <c r="BQ17" s="5"/>
    </row>
    <row r="18" spans="1:69" ht="18.75" customHeight="1">
      <c r="A18" s="331"/>
      <c r="B18" s="6">
        <v>7</v>
      </c>
      <c r="C18" s="188"/>
      <c r="D18" s="99">
        <v>35</v>
      </c>
      <c r="E18" s="70" t="s">
        <v>106</v>
      </c>
      <c r="F18" s="88"/>
      <c r="G18" s="202">
        <v>23</v>
      </c>
      <c r="H18" s="249" t="s">
        <v>44</v>
      </c>
      <c r="I18" s="88"/>
      <c r="J18" s="208" t="s">
        <v>150</v>
      </c>
      <c r="K18" s="70" t="s">
        <v>144</v>
      </c>
      <c r="L18" s="134" t="s">
        <v>20</v>
      </c>
      <c r="M18" s="120" t="s">
        <v>20</v>
      </c>
      <c r="N18" s="256" t="s">
        <v>23</v>
      </c>
      <c r="O18" s="134" t="s">
        <v>20</v>
      </c>
      <c r="P18" s="120" t="s">
        <v>20</v>
      </c>
      <c r="Q18" s="118" t="s">
        <v>24</v>
      </c>
      <c r="R18" s="133"/>
      <c r="S18" s="134">
        <v>22</v>
      </c>
      <c r="T18" s="262" t="s">
        <v>99</v>
      </c>
      <c r="U18" s="91">
        <v>37</v>
      </c>
      <c r="V18" s="90">
        <v>27</v>
      </c>
      <c r="W18" s="70" t="s">
        <v>93</v>
      </c>
      <c r="X18" s="169"/>
      <c r="Y18" s="95">
        <v>15</v>
      </c>
      <c r="Z18" s="254" t="s">
        <v>89</v>
      </c>
      <c r="AA18" s="91"/>
      <c r="AB18" s="90">
        <v>26</v>
      </c>
      <c r="AC18" s="274" t="s">
        <v>85</v>
      </c>
      <c r="AD18" s="88"/>
      <c r="AE18" s="165">
        <v>14</v>
      </c>
      <c r="AF18" s="70" t="s">
        <v>78</v>
      </c>
      <c r="AG18" s="88"/>
      <c r="AH18" s="95"/>
      <c r="AI18" s="278"/>
      <c r="AJ18" s="134"/>
      <c r="AK18" s="95"/>
      <c r="AL18" s="286">
        <v>6</v>
      </c>
      <c r="AM18" s="147"/>
      <c r="AN18" s="90"/>
      <c r="AO18" s="286">
        <v>6</v>
      </c>
      <c r="AP18" s="91"/>
      <c r="AQ18" s="90"/>
      <c r="AR18" s="286">
        <v>6</v>
      </c>
      <c r="AS18" s="91"/>
      <c r="AT18" s="90"/>
      <c r="AU18" s="286">
        <v>6</v>
      </c>
      <c r="AV18" s="91"/>
      <c r="AW18" s="90"/>
      <c r="AX18" s="84">
        <v>6</v>
      </c>
      <c r="AY18" s="6">
        <v>7</v>
      </c>
      <c r="AZ18" s="7">
        <f t="shared" si="0"/>
        <v>1</v>
      </c>
      <c r="BA18" s="7">
        <f t="shared" si="1"/>
        <v>1</v>
      </c>
      <c r="BB18" s="7">
        <f t="shared" si="2"/>
        <v>0</v>
      </c>
      <c r="BC18" s="7">
        <f t="shared" si="3"/>
        <v>0</v>
      </c>
      <c r="BD18" s="7">
        <f t="shared" si="4"/>
        <v>1</v>
      </c>
      <c r="BE18" s="7">
        <f t="shared" si="5"/>
        <v>1</v>
      </c>
      <c r="BF18" s="7">
        <f t="shared" si="6"/>
        <v>0</v>
      </c>
      <c r="BG18" s="7">
        <f t="shared" si="7"/>
        <v>0</v>
      </c>
      <c r="BH18" s="7">
        <f t="shared" si="8"/>
        <v>0</v>
      </c>
      <c r="BI18" s="7">
        <f t="shared" si="9"/>
        <v>0</v>
      </c>
      <c r="BJ18" s="7">
        <f t="shared" si="10"/>
        <v>0</v>
      </c>
      <c r="BK18" s="7">
        <f t="shared" si="11"/>
        <v>1</v>
      </c>
      <c r="BL18" s="7">
        <f t="shared" si="12"/>
        <v>0</v>
      </c>
      <c r="BM18" s="7">
        <f t="shared" si="13"/>
        <v>0</v>
      </c>
      <c r="BN18" s="7">
        <f t="shared" si="14"/>
        <v>0</v>
      </c>
      <c r="BO18" s="7">
        <f t="shared" si="15"/>
        <v>0</v>
      </c>
      <c r="BQ18" s="5"/>
    </row>
    <row r="19" spans="1:69" ht="20.25" customHeight="1">
      <c r="A19" s="331"/>
      <c r="B19" s="6">
        <v>8</v>
      </c>
      <c r="C19" s="184"/>
      <c r="D19" s="99"/>
      <c r="E19" s="70"/>
      <c r="F19" s="88"/>
      <c r="G19" s="99"/>
      <c r="H19" s="70"/>
      <c r="I19" s="88"/>
      <c r="J19" s="210">
        <v>24</v>
      </c>
      <c r="K19" s="70" t="s">
        <v>131</v>
      </c>
      <c r="L19" s="134" t="s">
        <v>20</v>
      </c>
      <c r="M19" s="120" t="s">
        <v>20</v>
      </c>
      <c r="N19" s="256" t="s">
        <v>23</v>
      </c>
      <c r="O19" s="134" t="s">
        <v>20</v>
      </c>
      <c r="P19" s="120" t="s">
        <v>20</v>
      </c>
      <c r="Q19" s="118" t="s">
        <v>24</v>
      </c>
      <c r="R19" s="135"/>
      <c r="S19" s="136">
        <v>26</v>
      </c>
      <c r="T19" s="263" t="s">
        <v>145</v>
      </c>
      <c r="U19" s="261"/>
      <c r="V19" s="121">
        <v>37</v>
      </c>
      <c r="W19" s="269" t="s">
        <v>146</v>
      </c>
      <c r="X19" s="169"/>
      <c r="Y19" s="95">
        <v>15</v>
      </c>
      <c r="Z19" s="254" t="s">
        <v>89</v>
      </c>
      <c r="AA19" s="91"/>
      <c r="AB19" s="158">
        <v>14</v>
      </c>
      <c r="AC19" s="70" t="s">
        <v>67</v>
      </c>
      <c r="AD19" s="88"/>
      <c r="AE19" s="91"/>
      <c r="AF19" s="76"/>
      <c r="AG19" s="88"/>
      <c r="AH19" s="95"/>
      <c r="AI19" s="278"/>
      <c r="AJ19" s="134"/>
      <c r="AK19" s="111"/>
      <c r="AL19" s="286">
        <v>6</v>
      </c>
      <c r="AM19" s="147"/>
      <c r="AN19" s="108"/>
      <c r="AO19" s="286">
        <v>6</v>
      </c>
      <c r="AP19" s="91"/>
      <c r="AQ19" s="149"/>
      <c r="AR19" s="286">
        <v>6</v>
      </c>
      <c r="AS19" s="91"/>
      <c r="AT19" s="149"/>
      <c r="AU19" s="286">
        <v>6</v>
      </c>
      <c r="AV19" s="91"/>
      <c r="AW19" s="149"/>
      <c r="AX19" s="84">
        <v>6</v>
      </c>
      <c r="AY19" s="6">
        <v>8</v>
      </c>
      <c r="AZ19" s="7">
        <f t="shared" si="0"/>
        <v>0</v>
      </c>
      <c r="BA19" s="7">
        <f t="shared" si="1"/>
        <v>0</v>
      </c>
      <c r="BB19" s="7">
        <f t="shared" si="2"/>
        <v>1</v>
      </c>
      <c r="BC19" s="7">
        <f t="shared" si="3"/>
        <v>0</v>
      </c>
      <c r="BD19" s="7">
        <f t="shared" si="4"/>
        <v>1</v>
      </c>
      <c r="BE19" s="7">
        <f t="shared" si="5"/>
        <v>0</v>
      </c>
      <c r="BF19" s="7">
        <f t="shared" si="6"/>
        <v>0</v>
      </c>
      <c r="BG19" s="7">
        <f t="shared" si="7"/>
        <v>0</v>
      </c>
      <c r="BH19" s="7">
        <f t="shared" si="8"/>
        <v>0</v>
      </c>
      <c r="BI19" s="7">
        <f t="shared" si="9"/>
        <v>0</v>
      </c>
      <c r="BJ19" s="7">
        <f t="shared" si="10"/>
        <v>0</v>
      </c>
      <c r="BK19" s="7">
        <f t="shared" si="11"/>
        <v>0</v>
      </c>
      <c r="BL19" s="7">
        <f t="shared" si="12"/>
        <v>0</v>
      </c>
      <c r="BM19" s="7">
        <f t="shared" si="13"/>
        <v>0</v>
      </c>
      <c r="BN19" s="7">
        <f t="shared" si="14"/>
        <v>0</v>
      </c>
      <c r="BO19" s="7">
        <f t="shared" si="15"/>
        <v>0</v>
      </c>
      <c r="BQ19" s="5"/>
    </row>
    <row r="20" spans="1:69" ht="20.25" customHeight="1" thickBot="1">
      <c r="A20" s="332"/>
      <c r="B20" s="8">
        <v>9</v>
      </c>
      <c r="C20" s="189"/>
      <c r="D20" s="97"/>
      <c r="E20" s="77"/>
      <c r="F20" s="96"/>
      <c r="G20" s="97"/>
      <c r="H20" s="77"/>
      <c r="I20" s="96"/>
      <c r="J20" s="98"/>
      <c r="K20" s="77"/>
      <c r="L20" s="96"/>
      <c r="M20" s="97"/>
      <c r="N20" s="77"/>
      <c r="O20" s="96"/>
      <c r="P20" s="98"/>
      <c r="Q20" s="77"/>
      <c r="R20" s="137"/>
      <c r="S20" s="266"/>
      <c r="T20" s="77"/>
      <c r="U20" s="96"/>
      <c r="V20" s="97"/>
      <c r="W20" s="77"/>
      <c r="X20" s="171"/>
      <c r="Y20" s="98"/>
      <c r="Z20" s="77"/>
      <c r="AA20" s="273"/>
      <c r="AB20" s="97"/>
      <c r="AC20" s="77"/>
      <c r="AD20" s="96"/>
      <c r="AE20" s="96"/>
      <c r="AF20" s="77"/>
      <c r="AG20" s="96"/>
      <c r="AH20" s="302"/>
      <c r="AI20" s="303"/>
      <c r="AJ20" s="96"/>
      <c r="AK20" s="304"/>
      <c r="AL20" s="303"/>
      <c r="AM20" s="96"/>
      <c r="AN20" s="302"/>
      <c r="AO20" s="303"/>
      <c r="AP20" s="96"/>
      <c r="AQ20" s="305"/>
      <c r="AR20" s="303"/>
      <c r="AS20" s="96"/>
      <c r="AT20" s="304"/>
      <c r="AU20" s="303"/>
      <c r="AV20" s="96"/>
      <c r="AW20" s="304"/>
      <c r="AX20" s="306"/>
      <c r="AY20" s="8">
        <v>9</v>
      </c>
      <c r="AZ20" s="10">
        <f t="shared" si="0"/>
        <v>0</v>
      </c>
      <c r="BA20" s="10">
        <f t="shared" si="1"/>
        <v>0</v>
      </c>
      <c r="BB20" s="10">
        <f t="shared" si="2"/>
        <v>0</v>
      </c>
      <c r="BC20" s="10">
        <f t="shared" si="3"/>
        <v>0</v>
      </c>
      <c r="BD20" s="10">
        <f t="shared" si="4"/>
        <v>0</v>
      </c>
      <c r="BE20" s="10">
        <f t="shared" si="5"/>
        <v>0</v>
      </c>
      <c r="BF20" s="10">
        <f t="shared" si="6"/>
        <v>0</v>
      </c>
      <c r="BG20" s="10">
        <f t="shared" si="7"/>
        <v>0</v>
      </c>
      <c r="BH20" s="10">
        <f t="shared" si="8"/>
        <v>0</v>
      </c>
      <c r="BI20" s="10">
        <f t="shared" si="9"/>
        <v>0</v>
      </c>
      <c r="BJ20" s="10">
        <f t="shared" si="10"/>
        <v>0</v>
      </c>
      <c r="BK20" s="10">
        <f t="shared" si="11"/>
        <v>0</v>
      </c>
      <c r="BL20" s="10">
        <f t="shared" si="12"/>
        <v>0</v>
      </c>
      <c r="BM20" s="10">
        <f t="shared" si="13"/>
        <v>0</v>
      </c>
      <c r="BN20" s="10">
        <f t="shared" si="14"/>
        <v>0</v>
      </c>
      <c r="BO20" s="10">
        <f t="shared" si="15"/>
        <v>0</v>
      </c>
      <c r="BQ20" s="5"/>
    </row>
    <row r="21" spans="1:69" ht="20.25" customHeight="1">
      <c r="A21" s="330" t="s">
        <v>14</v>
      </c>
      <c r="B21" s="64">
        <v>1</v>
      </c>
      <c r="C21" s="190"/>
      <c r="D21" s="110">
        <v>25</v>
      </c>
      <c r="E21" s="68" t="s">
        <v>142</v>
      </c>
      <c r="F21" s="86"/>
      <c r="G21" s="87"/>
      <c r="H21" s="68"/>
      <c r="I21" s="86">
        <v>37</v>
      </c>
      <c r="J21" s="204" t="s">
        <v>140</v>
      </c>
      <c r="K21" s="307" t="s">
        <v>139</v>
      </c>
      <c r="L21" s="86"/>
      <c r="M21" s="94">
        <v>12</v>
      </c>
      <c r="N21" s="68" t="s">
        <v>114</v>
      </c>
      <c r="O21" s="86"/>
      <c r="P21" s="87">
        <v>28</v>
      </c>
      <c r="Q21" s="80" t="s">
        <v>112</v>
      </c>
      <c r="R21" s="264"/>
      <c r="S21" s="265">
        <v>22</v>
      </c>
      <c r="T21" s="68" t="s">
        <v>64</v>
      </c>
      <c r="U21" s="264"/>
      <c r="V21" s="172">
        <v>32</v>
      </c>
      <c r="W21" s="270" t="s">
        <v>46</v>
      </c>
      <c r="X21" s="170"/>
      <c r="Y21" s="94">
        <v>34</v>
      </c>
      <c r="Z21" s="68" t="s">
        <v>40</v>
      </c>
      <c r="AA21" s="129"/>
      <c r="AB21" s="87">
        <v>14</v>
      </c>
      <c r="AC21" s="68" t="s">
        <v>67</v>
      </c>
      <c r="AD21" s="86"/>
      <c r="AE21" s="163">
        <v>33</v>
      </c>
      <c r="AF21" s="68" t="s">
        <v>62</v>
      </c>
      <c r="AG21" s="86"/>
      <c r="AH21" s="94">
        <v>35</v>
      </c>
      <c r="AI21" s="68" t="s">
        <v>35</v>
      </c>
      <c r="AJ21" s="147" t="s">
        <v>20</v>
      </c>
      <c r="AK21" s="154" t="s">
        <v>20</v>
      </c>
      <c r="AL21" s="68" t="s">
        <v>22</v>
      </c>
      <c r="AM21" s="129"/>
      <c r="AN21" s="110"/>
      <c r="AO21" s="68"/>
      <c r="AP21" s="129"/>
      <c r="AQ21" s="156" t="s">
        <v>61</v>
      </c>
      <c r="AR21" s="68" t="s">
        <v>60</v>
      </c>
      <c r="AS21" s="294" t="s">
        <v>20</v>
      </c>
      <c r="AT21" s="154" t="s">
        <v>20</v>
      </c>
      <c r="AU21" s="68" t="s">
        <v>31</v>
      </c>
      <c r="AV21" s="147" t="s">
        <v>20</v>
      </c>
      <c r="AW21" s="154" t="s">
        <v>20</v>
      </c>
      <c r="AX21" s="68" t="s">
        <v>29</v>
      </c>
      <c r="AY21" s="11">
        <v>1</v>
      </c>
      <c r="AZ21" s="3">
        <f t="shared" si="0"/>
        <v>1</v>
      </c>
      <c r="BA21" s="3">
        <f t="shared" si="1"/>
        <v>0</v>
      </c>
      <c r="BB21" s="3">
        <f t="shared" si="2"/>
        <v>1</v>
      </c>
      <c r="BC21" s="3">
        <f t="shared" si="3"/>
        <v>1</v>
      </c>
      <c r="BD21" s="3">
        <f t="shared" si="4"/>
        <v>0</v>
      </c>
      <c r="BE21" s="3">
        <f t="shared" si="5"/>
        <v>0</v>
      </c>
      <c r="BF21" s="3">
        <f t="shared" si="6"/>
        <v>1</v>
      </c>
      <c r="BG21" s="3">
        <f t="shared" si="7"/>
        <v>0</v>
      </c>
      <c r="BH21" s="3">
        <f t="shared" si="8"/>
        <v>1</v>
      </c>
      <c r="BI21" s="3">
        <f t="shared" si="9"/>
        <v>1</v>
      </c>
      <c r="BJ21" s="3">
        <f t="shared" si="10"/>
        <v>1</v>
      </c>
      <c r="BK21" s="3">
        <f t="shared" si="11"/>
        <v>1</v>
      </c>
      <c r="BL21" s="3">
        <f t="shared" si="12"/>
        <v>0</v>
      </c>
      <c r="BM21" s="3">
        <f t="shared" si="13"/>
        <v>0</v>
      </c>
      <c r="BN21" s="3">
        <f t="shared" si="14"/>
        <v>0</v>
      </c>
      <c r="BO21" s="3">
        <f t="shared" si="15"/>
        <v>0</v>
      </c>
      <c r="BQ21" s="5"/>
    </row>
    <row r="22" spans="1:69" ht="20.25" customHeight="1">
      <c r="A22" s="331"/>
      <c r="B22" s="6">
        <v>2</v>
      </c>
      <c r="C22" s="188">
        <v>24</v>
      </c>
      <c r="D22" s="90">
        <v>23</v>
      </c>
      <c r="E22" s="70" t="s">
        <v>104</v>
      </c>
      <c r="F22" s="88"/>
      <c r="G22" s="90">
        <v>12</v>
      </c>
      <c r="H22" s="70" t="s">
        <v>114</v>
      </c>
      <c r="I22" s="88" t="s">
        <v>10</v>
      </c>
      <c r="J22" s="90">
        <v>23</v>
      </c>
      <c r="K22" s="70" t="s">
        <v>117</v>
      </c>
      <c r="L22" s="88"/>
      <c r="M22" s="90">
        <v>33</v>
      </c>
      <c r="N22" s="70" t="s">
        <v>62</v>
      </c>
      <c r="O22" s="91"/>
      <c r="P22" s="119">
        <v>35</v>
      </c>
      <c r="Q22" s="70" t="s">
        <v>35</v>
      </c>
      <c r="R22" s="88"/>
      <c r="S22" s="159">
        <v>22</v>
      </c>
      <c r="T22" s="240" t="s">
        <v>64</v>
      </c>
      <c r="U22" s="88"/>
      <c r="V22" s="158">
        <v>32</v>
      </c>
      <c r="W22" s="74" t="s">
        <v>46</v>
      </c>
      <c r="X22" s="147" t="s">
        <v>20</v>
      </c>
      <c r="Y22" s="117" t="s">
        <v>20</v>
      </c>
      <c r="Z22" s="70" t="s">
        <v>25</v>
      </c>
      <c r="AA22" s="91"/>
      <c r="AB22" s="90">
        <v>15</v>
      </c>
      <c r="AC22" s="70" t="s">
        <v>49</v>
      </c>
      <c r="AD22" s="147" t="s">
        <v>20</v>
      </c>
      <c r="AE22" s="117" t="s">
        <v>20</v>
      </c>
      <c r="AF22" s="70" t="s">
        <v>28</v>
      </c>
      <c r="AG22" s="88"/>
      <c r="AH22" s="90">
        <v>26</v>
      </c>
      <c r="AI22" s="70" t="s">
        <v>33</v>
      </c>
      <c r="AJ22" s="91"/>
      <c r="AK22" s="90">
        <v>34</v>
      </c>
      <c r="AL22" s="70" t="s">
        <v>40</v>
      </c>
      <c r="AM22" s="91"/>
      <c r="AN22" s="117">
        <v>25</v>
      </c>
      <c r="AO22" s="70" t="s">
        <v>47</v>
      </c>
      <c r="AP22" s="91">
        <v>37</v>
      </c>
      <c r="AQ22" s="301">
        <v>16</v>
      </c>
      <c r="AR22" s="70" t="s">
        <v>138</v>
      </c>
      <c r="AS22" s="91"/>
      <c r="AT22" s="108" t="s">
        <v>68</v>
      </c>
      <c r="AU22" s="70" t="s">
        <v>67</v>
      </c>
      <c r="AV22" s="91"/>
      <c r="AW22" s="95">
        <v>28</v>
      </c>
      <c r="AX22" s="66" t="s">
        <v>76</v>
      </c>
      <c r="AY22" s="6">
        <v>2</v>
      </c>
      <c r="AZ22" s="3">
        <f t="shared" si="0"/>
        <v>1</v>
      </c>
      <c r="BA22" s="3">
        <f t="shared" si="1"/>
        <v>2</v>
      </c>
      <c r="BB22" s="3">
        <f t="shared" si="2"/>
        <v>1</v>
      </c>
      <c r="BC22" s="3">
        <f t="shared" si="3"/>
        <v>1</v>
      </c>
      <c r="BD22" s="3">
        <f t="shared" si="4"/>
        <v>1</v>
      </c>
      <c r="BE22" s="3">
        <f t="shared" si="5"/>
        <v>0</v>
      </c>
      <c r="BF22" s="3">
        <f t="shared" si="6"/>
        <v>0</v>
      </c>
      <c r="BG22" s="3">
        <f t="shared" si="7"/>
        <v>0</v>
      </c>
      <c r="BH22" s="3">
        <f t="shared" si="8"/>
        <v>1</v>
      </c>
      <c r="BI22" s="3">
        <f t="shared" si="9"/>
        <v>1</v>
      </c>
      <c r="BJ22" s="3">
        <f t="shared" si="10"/>
        <v>1</v>
      </c>
      <c r="BK22" s="3">
        <f t="shared" si="11"/>
        <v>1</v>
      </c>
      <c r="BL22" s="3">
        <f t="shared" si="12"/>
        <v>0</v>
      </c>
      <c r="BM22" s="3">
        <f t="shared" si="13"/>
        <v>0</v>
      </c>
      <c r="BN22" s="3">
        <f t="shared" si="14"/>
        <v>1</v>
      </c>
      <c r="BO22" s="3">
        <f t="shared" si="15"/>
        <v>0</v>
      </c>
      <c r="BQ22" s="5"/>
    </row>
    <row r="23" spans="1:69" ht="20.25" customHeight="1">
      <c r="A23" s="331"/>
      <c r="B23" s="6">
        <v>3</v>
      </c>
      <c r="C23" s="188"/>
      <c r="D23" s="90" t="s">
        <v>11</v>
      </c>
      <c r="E23" s="70" t="s">
        <v>102</v>
      </c>
      <c r="F23" s="88"/>
      <c r="G23" s="90">
        <v>35</v>
      </c>
      <c r="H23" s="70" t="s">
        <v>105</v>
      </c>
      <c r="I23" s="88"/>
      <c r="J23" s="90">
        <v>15</v>
      </c>
      <c r="K23" s="70" t="s">
        <v>49</v>
      </c>
      <c r="L23" s="88">
        <v>23</v>
      </c>
      <c r="M23" s="90" t="s">
        <v>10</v>
      </c>
      <c r="N23" s="70" t="s">
        <v>125</v>
      </c>
      <c r="O23" s="237">
        <v>11</v>
      </c>
      <c r="P23" s="90" t="s">
        <v>10</v>
      </c>
      <c r="Q23" s="70" t="s">
        <v>127</v>
      </c>
      <c r="R23" s="88"/>
      <c r="S23" s="207" t="s">
        <v>8</v>
      </c>
      <c r="T23" s="70" t="s">
        <v>36</v>
      </c>
      <c r="U23" s="88">
        <v>23</v>
      </c>
      <c r="V23" s="158">
        <v>32</v>
      </c>
      <c r="W23" s="70" t="s">
        <v>147</v>
      </c>
      <c r="X23" s="147" t="s">
        <v>20</v>
      </c>
      <c r="Y23" s="117" t="s">
        <v>20</v>
      </c>
      <c r="Z23" s="70" t="s">
        <v>25</v>
      </c>
      <c r="AA23" s="91"/>
      <c r="AB23" s="158">
        <v>14</v>
      </c>
      <c r="AC23" s="240" t="s">
        <v>67</v>
      </c>
      <c r="AD23" s="147" t="s">
        <v>20</v>
      </c>
      <c r="AE23" s="117" t="s">
        <v>20</v>
      </c>
      <c r="AF23" s="74" t="s">
        <v>28</v>
      </c>
      <c r="AG23" s="88"/>
      <c r="AH23" s="90">
        <v>26</v>
      </c>
      <c r="AI23" s="70" t="s">
        <v>33</v>
      </c>
      <c r="AJ23" s="91"/>
      <c r="AK23" s="90">
        <v>34</v>
      </c>
      <c r="AL23" s="70" t="s">
        <v>40</v>
      </c>
      <c r="AM23" s="91"/>
      <c r="AN23" s="90">
        <v>32</v>
      </c>
      <c r="AO23" s="70" t="s">
        <v>46</v>
      </c>
      <c r="AP23" s="289"/>
      <c r="AQ23" s="108" t="s">
        <v>55</v>
      </c>
      <c r="AR23" s="70" t="s">
        <v>39</v>
      </c>
      <c r="AS23" s="134">
        <v>21</v>
      </c>
      <c r="AT23" s="95">
        <v>24</v>
      </c>
      <c r="AU23" s="70" t="s">
        <v>71</v>
      </c>
      <c r="AV23" s="289"/>
      <c r="AW23" s="108" t="s">
        <v>75</v>
      </c>
      <c r="AX23" s="66" t="s">
        <v>74</v>
      </c>
      <c r="AY23" s="6">
        <v>3</v>
      </c>
      <c r="AZ23" s="3">
        <f t="shared" si="0"/>
        <v>0</v>
      </c>
      <c r="BA23" s="3">
        <f t="shared" si="1"/>
        <v>2</v>
      </c>
      <c r="BB23" s="3">
        <f t="shared" si="2"/>
        <v>0</v>
      </c>
      <c r="BC23" s="3">
        <f t="shared" si="3"/>
        <v>0</v>
      </c>
      <c r="BD23" s="3">
        <f t="shared" si="4"/>
        <v>1</v>
      </c>
      <c r="BE23" s="3">
        <f t="shared" si="5"/>
        <v>0</v>
      </c>
      <c r="BF23" s="3">
        <f t="shared" si="6"/>
        <v>0</v>
      </c>
      <c r="BG23" s="3">
        <f t="shared" si="7"/>
        <v>1</v>
      </c>
      <c r="BH23" s="3">
        <f t="shared" si="8"/>
        <v>2</v>
      </c>
      <c r="BI23" s="3">
        <f t="shared" si="9"/>
        <v>0</v>
      </c>
      <c r="BJ23" s="3">
        <f t="shared" si="10"/>
        <v>1</v>
      </c>
      <c r="BK23" s="3">
        <f t="shared" si="11"/>
        <v>1</v>
      </c>
      <c r="BL23" s="3">
        <f t="shared" si="12"/>
        <v>1</v>
      </c>
      <c r="BM23" s="3">
        <f t="shared" si="13"/>
        <v>0</v>
      </c>
      <c r="BN23" s="3">
        <f t="shared" si="14"/>
        <v>2</v>
      </c>
      <c r="BO23" s="3">
        <f t="shared" si="15"/>
        <v>1</v>
      </c>
      <c r="BQ23" s="5"/>
    </row>
    <row r="24" spans="1:69" ht="20.25" customHeight="1">
      <c r="A24" s="331"/>
      <c r="B24" s="6">
        <v>4</v>
      </c>
      <c r="C24" s="191"/>
      <c r="D24" s="228">
        <v>15</v>
      </c>
      <c r="E24" s="240" t="s">
        <v>49</v>
      </c>
      <c r="F24" s="88"/>
      <c r="G24" s="108" t="s">
        <v>11</v>
      </c>
      <c r="H24" s="70" t="s">
        <v>102</v>
      </c>
      <c r="I24" s="88"/>
      <c r="J24" s="90">
        <v>25</v>
      </c>
      <c r="K24" s="70" t="s">
        <v>118</v>
      </c>
      <c r="L24" s="88"/>
      <c r="M24" s="90">
        <v>27</v>
      </c>
      <c r="N24" s="70" t="s">
        <v>105</v>
      </c>
      <c r="O24" s="91"/>
      <c r="P24" s="90">
        <v>22</v>
      </c>
      <c r="Q24" s="70" t="s">
        <v>81</v>
      </c>
      <c r="R24" s="88" t="s">
        <v>20</v>
      </c>
      <c r="S24" s="90" t="s">
        <v>20</v>
      </c>
      <c r="T24" s="70" t="s">
        <v>25</v>
      </c>
      <c r="U24" s="147" t="s">
        <v>20</v>
      </c>
      <c r="V24" s="117" t="s">
        <v>20</v>
      </c>
      <c r="W24" s="251" t="s">
        <v>26</v>
      </c>
      <c r="X24" s="174"/>
      <c r="Y24" s="90" t="s">
        <v>8</v>
      </c>
      <c r="Z24" s="70" t="s">
        <v>36</v>
      </c>
      <c r="AA24" s="91"/>
      <c r="AB24" s="99" t="s">
        <v>20</v>
      </c>
      <c r="AC24" s="70" t="s">
        <v>27</v>
      </c>
      <c r="AD24" s="88"/>
      <c r="AE24" s="227">
        <v>33</v>
      </c>
      <c r="AF24" s="70" t="s">
        <v>62</v>
      </c>
      <c r="AG24" s="88"/>
      <c r="AH24" s="90">
        <v>31</v>
      </c>
      <c r="AI24" s="70" t="s">
        <v>39</v>
      </c>
      <c r="AJ24" s="91"/>
      <c r="AK24" s="90" t="s">
        <v>9</v>
      </c>
      <c r="AL24" s="70" t="s">
        <v>145</v>
      </c>
      <c r="AM24" s="91"/>
      <c r="AN24" s="90">
        <v>32</v>
      </c>
      <c r="AO24" s="287" t="s">
        <v>46</v>
      </c>
      <c r="AP24" s="134"/>
      <c r="AQ24" s="108" t="s">
        <v>56</v>
      </c>
      <c r="AR24" s="70" t="s">
        <v>35</v>
      </c>
      <c r="AS24" s="134">
        <v>21</v>
      </c>
      <c r="AT24" s="95">
        <v>24</v>
      </c>
      <c r="AU24" s="70" t="s">
        <v>71</v>
      </c>
      <c r="AV24" s="134"/>
      <c r="AW24" s="108" t="s">
        <v>75</v>
      </c>
      <c r="AX24" s="66" t="s">
        <v>74</v>
      </c>
      <c r="AY24" s="6">
        <v>4</v>
      </c>
      <c r="AZ24" s="3">
        <f t="shared" si="0"/>
        <v>1</v>
      </c>
      <c r="BA24" s="3">
        <f t="shared" si="1"/>
        <v>0</v>
      </c>
      <c r="BB24" s="3">
        <f t="shared" si="2"/>
        <v>0</v>
      </c>
      <c r="BC24" s="3">
        <f t="shared" si="3"/>
        <v>1</v>
      </c>
      <c r="BD24" s="3">
        <f t="shared" si="4"/>
        <v>0</v>
      </c>
      <c r="BE24" s="3">
        <f t="shared" si="5"/>
        <v>1</v>
      </c>
      <c r="BF24" s="3">
        <f t="shared" si="6"/>
        <v>0</v>
      </c>
      <c r="BG24" s="3">
        <f t="shared" si="7"/>
        <v>1</v>
      </c>
      <c r="BH24" s="3">
        <f t="shared" si="8"/>
        <v>1</v>
      </c>
      <c r="BI24" s="3">
        <f t="shared" si="9"/>
        <v>1</v>
      </c>
      <c r="BJ24" s="3">
        <f t="shared" si="10"/>
        <v>0</v>
      </c>
      <c r="BK24" s="3">
        <f t="shared" si="11"/>
        <v>1</v>
      </c>
      <c r="BL24" s="3">
        <f t="shared" si="12"/>
        <v>1</v>
      </c>
      <c r="BM24" s="3">
        <f t="shared" si="13"/>
        <v>1</v>
      </c>
      <c r="BN24" s="3">
        <f t="shared" si="14"/>
        <v>0</v>
      </c>
      <c r="BO24" s="3">
        <f t="shared" si="15"/>
        <v>1</v>
      </c>
      <c r="BQ24" s="5"/>
    </row>
    <row r="25" spans="1:69" ht="20.25" customHeight="1">
      <c r="A25" s="331"/>
      <c r="B25" s="6">
        <v>5</v>
      </c>
      <c r="C25" s="191"/>
      <c r="D25" s="95">
        <v>15</v>
      </c>
      <c r="E25" s="240" t="s">
        <v>49</v>
      </c>
      <c r="F25" s="88"/>
      <c r="G25" s="90">
        <v>25</v>
      </c>
      <c r="H25" s="70" t="s">
        <v>87</v>
      </c>
      <c r="I25" s="88"/>
      <c r="J25" s="95">
        <v>25</v>
      </c>
      <c r="K25" s="70" t="s">
        <v>47</v>
      </c>
      <c r="L25" s="88"/>
      <c r="M25" s="207">
        <v>15</v>
      </c>
      <c r="N25" s="70" t="s">
        <v>106</v>
      </c>
      <c r="O25" s="91"/>
      <c r="P25" s="90">
        <v>37</v>
      </c>
      <c r="Q25" s="70" t="s">
        <v>59</v>
      </c>
      <c r="R25" s="132">
        <v>27</v>
      </c>
      <c r="S25" s="91">
        <v>26</v>
      </c>
      <c r="T25" s="70" t="s">
        <v>98</v>
      </c>
      <c r="U25" s="247">
        <v>11</v>
      </c>
      <c r="V25" s="89">
        <v>21</v>
      </c>
      <c r="W25" s="70" t="s">
        <v>92</v>
      </c>
      <c r="X25" s="174"/>
      <c r="Y25" s="90">
        <v>28</v>
      </c>
      <c r="Z25" s="70" t="s">
        <v>52</v>
      </c>
      <c r="AA25" s="91"/>
      <c r="AB25" s="99" t="s">
        <v>20</v>
      </c>
      <c r="AC25" s="74" t="s">
        <v>27</v>
      </c>
      <c r="AD25" s="88"/>
      <c r="AE25" s="117">
        <v>23</v>
      </c>
      <c r="AF25" s="70" t="s">
        <v>81</v>
      </c>
      <c r="AG25" s="88"/>
      <c r="AH25" s="90">
        <v>31</v>
      </c>
      <c r="AI25" s="70" t="s">
        <v>39</v>
      </c>
      <c r="AJ25" s="91">
        <v>24</v>
      </c>
      <c r="AK25" s="90">
        <v>16</v>
      </c>
      <c r="AL25" s="70" t="s">
        <v>41</v>
      </c>
      <c r="AM25" s="91"/>
      <c r="AN25" s="90">
        <v>34</v>
      </c>
      <c r="AO25" s="287" t="s">
        <v>36</v>
      </c>
      <c r="AP25" s="88"/>
      <c r="AQ25" s="108" t="s">
        <v>56</v>
      </c>
      <c r="AR25" s="70" t="s">
        <v>35</v>
      </c>
      <c r="AS25" s="88"/>
      <c r="AT25" s="108" t="s">
        <v>63</v>
      </c>
      <c r="AU25" s="70" t="s">
        <v>66</v>
      </c>
      <c r="AV25" s="88"/>
      <c r="AW25" s="120" t="s">
        <v>9</v>
      </c>
      <c r="AX25" s="66" t="s">
        <v>145</v>
      </c>
      <c r="AY25" s="6">
        <v>5</v>
      </c>
      <c r="AZ25" s="3">
        <f t="shared" si="0"/>
        <v>0</v>
      </c>
      <c r="BA25" s="3">
        <f t="shared" si="1"/>
        <v>1</v>
      </c>
      <c r="BB25" s="3">
        <f t="shared" si="2"/>
        <v>1</v>
      </c>
      <c r="BC25" s="3">
        <f t="shared" si="3"/>
        <v>2</v>
      </c>
      <c r="BD25" s="3">
        <f t="shared" si="4"/>
        <v>1</v>
      </c>
      <c r="BE25" s="3">
        <f t="shared" si="5"/>
        <v>1</v>
      </c>
      <c r="BF25" s="3">
        <f t="shared" si="6"/>
        <v>1</v>
      </c>
      <c r="BG25" s="3">
        <f t="shared" si="7"/>
        <v>1</v>
      </c>
      <c r="BH25" s="3">
        <f t="shared" si="8"/>
        <v>0</v>
      </c>
      <c r="BI25" s="3">
        <f t="shared" si="9"/>
        <v>0</v>
      </c>
      <c r="BJ25" s="3">
        <f t="shared" si="10"/>
        <v>1</v>
      </c>
      <c r="BK25" s="3">
        <f t="shared" si="11"/>
        <v>1</v>
      </c>
      <c r="BL25" s="3">
        <f t="shared" si="12"/>
        <v>0</v>
      </c>
      <c r="BM25" s="3">
        <f t="shared" si="13"/>
        <v>0</v>
      </c>
      <c r="BN25" s="3">
        <f t="shared" si="14"/>
        <v>0</v>
      </c>
      <c r="BO25" s="3">
        <f t="shared" si="15"/>
        <v>0</v>
      </c>
      <c r="BQ25" s="5"/>
    </row>
    <row r="26" spans="1:69" ht="20.25" customHeight="1" thickBot="1">
      <c r="A26" s="331"/>
      <c r="B26" s="6">
        <v>6</v>
      </c>
      <c r="C26" s="184"/>
      <c r="D26" s="95">
        <v>13</v>
      </c>
      <c r="E26" s="70" t="s">
        <v>105</v>
      </c>
      <c r="F26" s="88"/>
      <c r="G26" s="90">
        <v>23</v>
      </c>
      <c r="H26" s="211" t="s">
        <v>115</v>
      </c>
      <c r="I26" s="88"/>
      <c r="J26" s="90">
        <v>37</v>
      </c>
      <c r="K26" s="211" t="s">
        <v>120</v>
      </c>
      <c r="L26" s="88"/>
      <c r="M26" s="90">
        <v>31</v>
      </c>
      <c r="N26" s="70" t="s">
        <v>39</v>
      </c>
      <c r="O26" s="91"/>
      <c r="P26" s="90">
        <v>12</v>
      </c>
      <c r="Q26" s="225" t="s">
        <v>129</v>
      </c>
      <c r="R26" s="132">
        <v>27</v>
      </c>
      <c r="S26" s="91">
        <v>26</v>
      </c>
      <c r="T26" s="70" t="s">
        <v>98</v>
      </c>
      <c r="U26" s="247">
        <v>11</v>
      </c>
      <c r="V26" s="89">
        <v>21</v>
      </c>
      <c r="W26" s="70" t="s">
        <v>92</v>
      </c>
      <c r="X26" s="169"/>
      <c r="Y26" s="116">
        <v>25</v>
      </c>
      <c r="Z26" s="70" t="s">
        <v>87</v>
      </c>
      <c r="AA26" s="91"/>
      <c r="AB26" s="159">
        <v>28</v>
      </c>
      <c r="AC26" s="70" t="s">
        <v>74</v>
      </c>
      <c r="AD26" s="88"/>
      <c r="AE26" s="91" t="s">
        <v>9</v>
      </c>
      <c r="AF26" s="76" t="s">
        <v>145</v>
      </c>
      <c r="AG26" s="88"/>
      <c r="AH26" s="90">
        <v>34</v>
      </c>
      <c r="AI26" s="70" t="s">
        <v>36</v>
      </c>
      <c r="AJ26" s="91">
        <v>24</v>
      </c>
      <c r="AK26" s="90">
        <v>16</v>
      </c>
      <c r="AL26" s="70" t="s">
        <v>41</v>
      </c>
      <c r="AM26" s="91"/>
      <c r="AN26" s="95">
        <v>15</v>
      </c>
      <c r="AO26" s="70" t="s">
        <v>52</v>
      </c>
      <c r="AP26" s="88"/>
      <c r="AQ26" s="108" t="s">
        <v>56</v>
      </c>
      <c r="AR26" s="70" t="s">
        <v>35</v>
      </c>
      <c r="AS26" s="88"/>
      <c r="AT26" s="108" t="s">
        <v>63</v>
      </c>
      <c r="AU26" s="70" t="s">
        <v>62</v>
      </c>
      <c r="AV26" s="88"/>
      <c r="AW26" s="90">
        <v>14</v>
      </c>
      <c r="AX26" s="70" t="s">
        <v>78</v>
      </c>
      <c r="AY26" s="6">
        <v>6</v>
      </c>
      <c r="AZ26" s="3">
        <f t="shared" si="0"/>
        <v>0</v>
      </c>
      <c r="BA26" s="3">
        <f t="shared" si="1"/>
        <v>1</v>
      </c>
      <c r="BB26" s="3">
        <f t="shared" si="2"/>
        <v>1</v>
      </c>
      <c r="BC26" s="3">
        <f t="shared" si="3"/>
        <v>1</v>
      </c>
      <c r="BD26" s="3">
        <f t="shared" si="4"/>
        <v>1</v>
      </c>
      <c r="BE26" s="3">
        <f t="shared" si="5"/>
        <v>1</v>
      </c>
      <c r="BF26" s="3">
        <f t="shared" si="6"/>
        <v>1</v>
      </c>
      <c r="BG26" s="3">
        <f t="shared" si="7"/>
        <v>1</v>
      </c>
      <c r="BH26" s="3">
        <f t="shared" si="8"/>
        <v>0</v>
      </c>
      <c r="BI26" s="3">
        <f t="shared" si="9"/>
        <v>0</v>
      </c>
      <c r="BJ26" s="3">
        <f t="shared" si="10"/>
        <v>1</v>
      </c>
      <c r="BK26" s="3">
        <f t="shared" si="11"/>
        <v>1</v>
      </c>
      <c r="BL26" s="3">
        <f t="shared" si="12"/>
        <v>0</v>
      </c>
      <c r="BM26" s="3">
        <f t="shared" si="13"/>
        <v>1</v>
      </c>
      <c r="BN26" s="3">
        <f t="shared" si="14"/>
        <v>0</v>
      </c>
      <c r="BO26" s="3">
        <f t="shared" si="15"/>
        <v>0</v>
      </c>
      <c r="BQ26" s="5"/>
    </row>
    <row r="27" spans="1:69" ht="20.25" customHeight="1">
      <c r="A27" s="331"/>
      <c r="B27" s="6">
        <v>7</v>
      </c>
      <c r="C27" s="184"/>
      <c r="D27" s="108"/>
      <c r="E27" s="70"/>
      <c r="F27" s="88"/>
      <c r="G27" s="89">
        <v>12</v>
      </c>
      <c r="H27" s="250" t="s">
        <v>116</v>
      </c>
      <c r="I27" s="88"/>
      <c r="J27" s="95"/>
      <c r="K27" s="71"/>
      <c r="L27" s="88"/>
      <c r="M27" s="90">
        <v>34</v>
      </c>
      <c r="N27" s="70" t="s">
        <v>36</v>
      </c>
      <c r="O27" s="91"/>
      <c r="P27" s="90"/>
      <c r="Q27" s="71"/>
      <c r="R27" s="88"/>
      <c r="S27" s="89"/>
      <c r="T27" s="218">
        <v>3</v>
      </c>
      <c r="U27" s="88"/>
      <c r="V27" s="89"/>
      <c r="W27" s="218">
        <v>3</v>
      </c>
      <c r="X27" s="169"/>
      <c r="Y27" s="95"/>
      <c r="Z27" s="218">
        <v>3</v>
      </c>
      <c r="AA27" s="91"/>
      <c r="AB27" s="89"/>
      <c r="AC27" s="218">
        <v>3</v>
      </c>
      <c r="AD27" s="88"/>
      <c r="AE27" s="99"/>
      <c r="AF27" s="218">
        <v>3</v>
      </c>
      <c r="AG27" s="88"/>
      <c r="AH27" s="90"/>
      <c r="AI27" s="279">
        <v>8</v>
      </c>
      <c r="AJ27" s="91"/>
      <c r="AK27" s="108" t="s">
        <v>43</v>
      </c>
      <c r="AL27" s="285" t="s">
        <v>42</v>
      </c>
      <c r="AM27" s="91"/>
      <c r="AN27" s="90"/>
      <c r="AO27" s="290">
        <v>8</v>
      </c>
      <c r="AP27" s="91"/>
      <c r="AQ27" s="90"/>
      <c r="AR27" s="290">
        <v>8</v>
      </c>
      <c r="AS27" s="91"/>
      <c r="AT27" s="90"/>
      <c r="AU27" s="299">
        <v>8</v>
      </c>
      <c r="AV27" s="91"/>
      <c r="AW27" s="90"/>
      <c r="AX27" s="224">
        <v>8</v>
      </c>
      <c r="AY27" s="6">
        <v>7</v>
      </c>
      <c r="AZ27" s="3">
        <f t="shared" si="0"/>
        <v>0</v>
      </c>
      <c r="BA27" s="3">
        <f t="shared" si="1"/>
        <v>0</v>
      </c>
      <c r="BB27" s="3">
        <f t="shared" si="2"/>
        <v>0</v>
      </c>
      <c r="BC27" s="3">
        <f t="shared" si="3"/>
        <v>0</v>
      </c>
      <c r="BD27" s="3">
        <f t="shared" si="4"/>
        <v>0</v>
      </c>
      <c r="BE27" s="3">
        <f t="shared" si="5"/>
        <v>1</v>
      </c>
      <c r="BF27" s="3">
        <f t="shared" si="6"/>
        <v>0</v>
      </c>
      <c r="BG27" s="3">
        <f t="shared" si="7"/>
        <v>0</v>
      </c>
      <c r="BH27" s="3">
        <f t="shared" si="8"/>
        <v>0</v>
      </c>
      <c r="BI27" s="3">
        <f t="shared" si="9"/>
        <v>0</v>
      </c>
      <c r="BJ27" s="3">
        <f t="shared" si="10"/>
        <v>1</v>
      </c>
      <c r="BK27" s="3">
        <f t="shared" si="11"/>
        <v>0</v>
      </c>
      <c r="BL27" s="3">
        <f t="shared" si="12"/>
        <v>0</v>
      </c>
      <c r="BM27" s="3">
        <f t="shared" si="13"/>
        <v>0</v>
      </c>
      <c r="BN27" s="3">
        <f t="shared" si="14"/>
        <v>0</v>
      </c>
      <c r="BO27" s="3">
        <f t="shared" si="15"/>
        <v>0</v>
      </c>
      <c r="BQ27" s="5"/>
    </row>
    <row r="28" spans="1:69" ht="19.5" customHeight="1">
      <c r="A28" s="331"/>
      <c r="B28" s="6">
        <v>8</v>
      </c>
      <c r="C28" s="188"/>
      <c r="D28" s="156"/>
      <c r="E28" s="240"/>
      <c r="F28" s="88"/>
      <c r="G28" s="89"/>
      <c r="H28" s="71"/>
      <c r="I28" s="88"/>
      <c r="J28" s="90"/>
      <c r="K28" s="71"/>
      <c r="L28" s="88"/>
      <c r="M28" s="89"/>
      <c r="N28" s="71"/>
      <c r="O28" s="91"/>
      <c r="P28" s="90"/>
      <c r="Q28" s="71"/>
      <c r="R28" s="88"/>
      <c r="S28" s="99"/>
      <c r="T28" s="218">
        <v>3</v>
      </c>
      <c r="U28" s="88"/>
      <c r="V28" s="89"/>
      <c r="W28" s="218">
        <v>3</v>
      </c>
      <c r="X28" s="169"/>
      <c r="Y28" s="95"/>
      <c r="Z28" s="218">
        <v>3</v>
      </c>
      <c r="AA28" s="91"/>
      <c r="AB28" s="89"/>
      <c r="AC28" s="218">
        <v>3</v>
      </c>
      <c r="AD28" s="88"/>
      <c r="AE28" s="89"/>
      <c r="AF28" s="218">
        <v>3</v>
      </c>
      <c r="AG28" s="88"/>
      <c r="AH28" s="90"/>
      <c r="AI28" s="70"/>
      <c r="AJ28" s="91"/>
      <c r="AK28" s="90"/>
      <c r="AL28" s="70"/>
      <c r="AM28" s="91"/>
      <c r="AN28" s="90"/>
      <c r="AO28" s="287"/>
      <c r="AP28" s="91"/>
      <c r="AQ28" s="90"/>
      <c r="AR28" s="70"/>
      <c r="AS28" s="91"/>
      <c r="AT28" s="90"/>
      <c r="AU28" s="70"/>
      <c r="AV28" s="91"/>
      <c r="AW28" s="90"/>
      <c r="AX28" s="66"/>
      <c r="AY28" s="6">
        <v>8</v>
      </c>
      <c r="AZ28" s="3">
        <f t="shared" si="0"/>
        <v>0</v>
      </c>
      <c r="BA28" s="3">
        <f t="shared" si="1"/>
        <v>0</v>
      </c>
      <c r="BB28" s="3">
        <f t="shared" si="2"/>
        <v>0</v>
      </c>
      <c r="BC28" s="3">
        <f t="shared" si="3"/>
        <v>0</v>
      </c>
      <c r="BD28" s="3">
        <f t="shared" si="4"/>
        <v>0</v>
      </c>
      <c r="BE28" s="3">
        <f t="shared" si="5"/>
        <v>0</v>
      </c>
      <c r="BF28" s="3">
        <f t="shared" si="6"/>
        <v>0</v>
      </c>
      <c r="BG28" s="3">
        <f t="shared" si="7"/>
        <v>0</v>
      </c>
      <c r="BH28" s="3">
        <f t="shared" si="8"/>
        <v>0</v>
      </c>
      <c r="BI28" s="3">
        <f t="shared" si="9"/>
        <v>0</v>
      </c>
      <c r="BJ28" s="3">
        <f t="shared" si="10"/>
        <v>0</v>
      </c>
      <c r="BK28" s="3">
        <f t="shared" si="11"/>
        <v>0</v>
      </c>
      <c r="BL28" s="3">
        <f t="shared" si="12"/>
        <v>0</v>
      </c>
      <c r="BM28" s="3">
        <f t="shared" si="13"/>
        <v>0</v>
      </c>
      <c r="BN28" s="3">
        <f t="shared" si="14"/>
        <v>0</v>
      </c>
      <c r="BO28" s="3">
        <f t="shared" si="15"/>
        <v>0</v>
      </c>
      <c r="BQ28" s="5"/>
    </row>
    <row r="29" spans="1:69" ht="19.5" customHeight="1" thickBot="1">
      <c r="A29" s="332"/>
      <c r="B29" s="8">
        <v>9</v>
      </c>
      <c r="C29" s="189"/>
      <c r="D29" s="97"/>
      <c r="E29" s="77"/>
      <c r="F29" s="96"/>
      <c r="G29" s="97"/>
      <c r="H29" s="77"/>
      <c r="I29" s="96"/>
      <c r="J29" s="98"/>
      <c r="K29" s="77"/>
      <c r="L29" s="96"/>
      <c r="M29" s="97"/>
      <c r="N29" s="77"/>
      <c r="O29" s="96"/>
      <c r="P29" s="97"/>
      <c r="Q29" s="77"/>
      <c r="R29" s="96"/>
      <c r="S29" s="97"/>
      <c r="T29" s="77"/>
      <c r="U29" s="96"/>
      <c r="V29" s="97"/>
      <c r="W29" s="77"/>
      <c r="X29" s="171"/>
      <c r="Y29" s="98"/>
      <c r="Z29" s="77"/>
      <c r="AA29" s="273"/>
      <c r="AB29" s="97"/>
      <c r="AC29" s="77"/>
      <c r="AD29" s="96"/>
      <c r="AE29" s="97"/>
      <c r="AF29" s="77"/>
      <c r="AG29" s="96"/>
      <c r="AH29" s="98"/>
      <c r="AI29" s="77"/>
      <c r="AJ29" s="273"/>
      <c r="AK29" s="98"/>
      <c r="AL29" s="77"/>
      <c r="AM29" s="96"/>
      <c r="AN29" s="98"/>
      <c r="AO29" s="291"/>
      <c r="AP29" s="273"/>
      <c r="AQ29" s="150"/>
      <c r="AR29" s="295"/>
      <c r="AS29" s="273"/>
      <c r="AT29" s="150"/>
      <c r="AU29" s="295"/>
      <c r="AV29" s="273"/>
      <c r="AW29" s="222"/>
      <c r="AX29" s="223"/>
      <c r="AY29" s="205">
        <v>9</v>
      </c>
      <c r="AZ29" s="3">
        <f t="shared" si="0"/>
        <v>0</v>
      </c>
      <c r="BA29" s="3">
        <f t="shared" si="1"/>
        <v>0</v>
      </c>
      <c r="BB29" s="3">
        <f t="shared" si="2"/>
        <v>0</v>
      </c>
      <c r="BC29" s="3">
        <f t="shared" si="3"/>
        <v>0</v>
      </c>
      <c r="BD29" s="3">
        <f t="shared" si="4"/>
        <v>0</v>
      </c>
      <c r="BE29" s="3">
        <f t="shared" si="5"/>
        <v>0</v>
      </c>
      <c r="BF29" s="3">
        <f t="shared" si="6"/>
        <v>0</v>
      </c>
      <c r="BG29" s="3">
        <f t="shared" si="7"/>
        <v>0</v>
      </c>
      <c r="BH29" s="3">
        <f t="shared" si="8"/>
        <v>0</v>
      </c>
      <c r="BI29" s="3">
        <f t="shared" si="9"/>
        <v>0</v>
      </c>
      <c r="BJ29" s="3">
        <f t="shared" si="10"/>
        <v>0</v>
      </c>
      <c r="BK29" s="3">
        <f t="shared" si="11"/>
        <v>0</v>
      </c>
      <c r="BL29" s="3">
        <f t="shared" si="12"/>
        <v>0</v>
      </c>
      <c r="BM29" s="3">
        <f t="shared" si="13"/>
        <v>0</v>
      </c>
      <c r="BN29" s="3">
        <f t="shared" si="14"/>
        <v>0</v>
      </c>
      <c r="BO29" s="3">
        <f t="shared" si="15"/>
        <v>0</v>
      </c>
      <c r="BQ29" s="5"/>
    </row>
    <row r="30" spans="1:69" ht="20.25" customHeight="1" thickBot="1">
      <c r="A30" s="330" t="s">
        <v>15</v>
      </c>
      <c r="B30" s="11">
        <v>1</v>
      </c>
      <c r="C30" s="188">
        <v>24</v>
      </c>
      <c r="D30" s="90" t="s">
        <v>10</v>
      </c>
      <c r="E30" s="68" t="s">
        <v>104</v>
      </c>
      <c r="F30" s="235"/>
      <c r="G30" s="172">
        <v>23</v>
      </c>
      <c r="H30" s="68" t="s">
        <v>81</v>
      </c>
      <c r="I30" s="247" t="s">
        <v>8</v>
      </c>
      <c r="J30" s="90" t="s">
        <v>10</v>
      </c>
      <c r="K30" s="68" t="s">
        <v>117</v>
      </c>
      <c r="L30" s="88"/>
      <c r="M30" s="207" t="s">
        <v>88</v>
      </c>
      <c r="N30" s="68" t="s">
        <v>144</v>
      </c>
      <c r="O30" s="86"/>
      <c r="P30" s="119"/>
      <c r="Q30" s="70"/>
      <c r="R30" s="86"/>
      <c r="S30" s="214"/>
      <c r="T30" s="68"/>
      <c r="U30" s="86"/>
      <c r="V30" s="158"/>
      <c r="W30" s="68"/>
      <c r="X30" s="170"/>
      <c r="Y30" s="95">
        <v>13</v>
      </c>
      <c r="Z30" s="80" t="s">
        <v>89</v>
      </c>
      <c r="AA30" s="129"/>
      <c r="AB30" s="109">
        <v>15</v>
      </c>
      <c r="AC30" s="259" t="s">
        <v>49</v>
      </c>
      <c r="AD30" s="86"/>
      <c r="AE30" s="163">
        <v>33</v>
      </c>
      <c r="AF30" s="68" t="s">
        <v>62</v>
      </c>
      <c r="AG30" s="86"/>
      <c r="AH30" s="206">
        <v>11</v>
      </c>
      <c r="AI30" s="68" t="s">
        <v>37</v>
      </c>
      <c r="AJ30" s="280"/>
      <c r="AK30" s="94"/>
      <c r="AL30" s="68"/>
      <c r="AM30" s="129"/>
      <c r="AN30" s="94">
        <v>32</v>
      </c>
      <c r="AO30" s="68" t="s">
        <v>46</v>
      </c>
      <c r="AP30" s="86"/>
      <c r="AQ30" s="94"/>
      <c r="AR30" s="68"/>
      <c r="AS30" s="86"/>
      <c r="AT30" s="94"/>
      <c r="AU30" s="68"/>
      <c r="AV30" s="86"/>
      <c r="AW30" s="110"/>
      <c r="AX30" s="68"/>
      <c r="AY30" s="11">
        <v>1</v>
      </c>
      <c r="AZ30" s="62">
        <f t="shared" si="0"/>
        <v>0</v>
      </c>
      <c r="BA30" s="62">
        <f t="shared" si="1"/>
        <v>1</v>
      </c>
      <c r="BB30" s="62">
        <f t="shared" si="2"/>
        <v>1</v>
      </c>
      <c r="BC30" s="62">
        <f t="shared" si="3"/>
        <v>0</v>
      </c>
      <c r="BD30" s="62">
        <f t="shared" si="4"/>
        <v>0</v>
      </c>
      <c r="BE30" s="62">
        <f t="shared" si="5"/>
        <v>0</v>
      </c>
      <c r="BF30" s="62">
        <f t="shared" si="6"/>
        <v>0</v>
      </c>
      <c r="BG30" s="62">
        <f t="shared" si="7"/>
        <v>0</v>
      </c>
      <c r="BH30" s="62">
        <f t="shared" si="8"/>
        <v>1</v>
      </c>
      <c r="BI30" s="62">
        <f t="shared" si="9"/>
        <v>1</v>
      </c>
      <c r="BJ30" s="62">
        <f t="shared" si="10"/>
        <v>0</v>
      </c>
      <c r="BK30" s="62">
        <f t="shared" si="11"/>
        <v>0</v>
      </c>
      <c r="BL30" s="62">
        <f t="shared" si="12"/>
        <v>1</v>
      </c>
      <c r="BM30" s="62">
        <f t="shared" si="13"/>
        <v>0</v>
      </c>
      <c r="BN30" s="62">
        <f t="shared" si="14"/>
        <v>2</v>
      </c>
      <c r="BO30" s="62">
        <f t="shared" si="15"/>
        <v>0</v>
      </c>
      <c r="BQ30" s="5"/>
    </row>
    <row r="31" spans="1:69" ht="20.25" customHeight="1">
      <c r="A31" s="333"/>
      <c r="B31" s="6">
        <v>2</v>
      </c>
      <c r="C31" s="188">
        <v>24</v>
      </c>
      <c r="D31" s="90" t="s">
        <v>10</v>
      </c>
      <c r="E31" s="70" t="s">
        <v>104</v>
      </c>
      <c r="F31" s="88"/>
      <c r="G31" s="108" t="s">
        <v>11</v>
      </c>
      <c r="H31" s="70" t="s">
        <v>102</v>
      </c>
      <c r="I31" s="247" t="s">
        <v>8</v>
      </c>
      <c r="J31" s="90" t="s">
        <v>10</v>
      </c>
      <c r="K31" s="70" t="s">
        <v>117</v>
      </c>
      <c r="L31" s="88"/>
      <c r="M31" s="207" t="s">
        <v>88</v>
      </c>
      <c r="N31" s="68" t="s">
        <v>144</v>
      </c>
      <c r="O31" s="88"/>
      <c r="P31" s="89"/>
      <c r="Q31" s="70"/>
      <c r="R31" s="88"/>
      <c r="S31" s="90">
        <v>22</v>
      </c>
      <c r="T31" s="70" t="s">
        <v>64</v>
      </c>
      <c r="U31" s="247">
        <v>11</v>
      </c>
      <c r="V31" s="89">
        <v>21</v>
      </c>
      <c r="W31" s="70" t="s">
        <v>92</v>
      </c>
      <c r="X31" s="169"/>
      <c r="Y31" s="95">
        <v>13</v>
      </c>
      <c r="Z31" s="254" t="s">
        <v>89</v>
      </c>
      <c r="AA31" s="91"/>
      <c r="AB31" s="90">
        <v>28</v>
      </c>
      <c r="AC31" s="70" t="s">
        <v>74</v>
      </c>
      <c r="AD31" s="88"/>
      <c r="AE31" s="164" t="s">
        <v>80</v>
      </c>
      <c r="AF31" s="76" t="s">
        <v>40</v>
      </c>
      <c r="AG31" s="147" t="s">
        <v>20</v>
      </c>
      <c r="AH31" s="148" t="s">
        <v>20</v>
      </c>
      <c r="AI31" s="70" t="s">
        <v>29</v>
      </c>
      <c r="AJ31" s="281"/>
      <c r="AK31" s="90"/>
      <c r="AL31" s="70"/>
      <c r="AM31" s="91"/>
      <c r="AN31" s="90">
        <v>25</v>
      </c>
      <c r="AO31" s="287" t="s">
        <v>47</v>
      </c>
      <c r="AP31" s="88"/>
      <c r="AQ31" s="108" t="s">
        <v>56</v>
      </c>
      <c r="AR31" s="70" t="s">
        <v>35</v>
      </c>
      <c r="AS31" s="88"/>
      <c r="AT31" s="108" t="s">
        <v>63</v>
      </c>
      <c r="AU31" s="70" t="s">
        <v>62</v>
      </c>
      <c r="AV31" s="88"/>
      <c r="AW31" s="90" t="s">
        <v>20</v>
      </c>
      <c r="AX31" s="66" t="s">
        <v>32</v>
      </c>
      <c r="AY31" s="6">
        <v>2</v>
      </c>
      <c r="AZ31" s="7">
        <f t="shared" si="0"/>
        <v>1</v>
      </c>
      <c r="BA31" s="7">
        <f t="shared" si="1"/>
        <v>0</v>
      </c>
      <c r="BB31" s="7">
        <f t="shared" si="2"/>
        <v>1</v>
      </c>
      <c r="BC31" s="7">
        <f t="shared" si="3"/>
        <v>1</v>
      </c>
      <c r="BD31" s="7">
        <f t="shared" si="4"/>
        <v>0</v>
      </c>
      <c r="BE31" s="7">
        <f t="shared" si="5"/>
        <v>0</v>
      </c>
      <c r="BF31" s="7">
        <f t="shared" si="6"/>
        <v>1</v>
      </c>
      <c r="BG31" s="7">
        <f t="shared" si="7"/>
        <v>0</v>
      </c>
      <c r="BH31" s="7">
        <f t="shared" si="8"/>
        <v>0</v>
      </c>
      <c r="BI31" s="7">
        <f t="shared" si="9"/>
        <v>0</v>
      </c>
      <c r="BJ31" s="7">
        <f t="shared" si="10"/>
        <v>1</v>
      </c>
      <c r="BK31" s="7">
        <f t="shared" si="11"/>
        <v>1</v>
      </c>
      <c r="BL31" s="7">
        <f t="shared" si="12"/>
        <v>1</v>
      </c>
      <c r="BM31" s="7">
        <f t="shared" si="13"/>
        <v>0</v>
      </c>
      <c r="BN31" s="7">
        <f t="shared" si="14"/>
        <v>2</v>
      </c>
      <c r="BO31" s="7">
        <f t="shared" si="15"/>
        <v>1</v>
      </c>
      <c r="BQ31" s="5"/>
    </row>
    <row r="32" spans="1:69" ht="20.25" customHeight="1">
      <c r="A32" s="333"/>
      <c r="B32" s="153">
        <v>3</v>
      </c>
      <c r="C32" s="184"/>
      <c r="D32" s="89">
        <v>37</v>
      </c>
      <c r="E32" s="70" t="s">
        <v>107</v>
      </c>
      <c r="F32" s="88"/>
      <c r="G32" s="108" t="s">
        <v>149</v>
      </c>
      <c r="H32" s="70" t="s">
        <v>105</v>
      </c>
      <c r="I32" s="88"/>
      <c r="J32" s="204" t="s">
        <v>88</v>
      </c>
      <c r="K32" s="70" t="s">
        <v>144</v>
      </c>
      <c r="L32" s="88"/>
      <c r="M32" s="90">
        <v>31</v>
      </c>
      <c r="N32" s="70" t="s">
        <v>39</v>
      </c>
      <c r="O32" s="88"/>
      <c r="P32" s="90">
        <v>23</v>
      </c>
      <c r="Q32" s="70" t="s">
        <v>81</v>
      </c>
      <c r="R32" s="88"/>
      <c r="S32" s="159">
        <v>22</v>
      </c>
      <c r="T32" s="240" t="s">
        <v>64</v>
      </c>
      <c r="U32" s="88"/>
      <c r="V32" s="89">
        <v>32</v>
      </c>
      <c r="W32" s="70" t="s">
        <v>46</v>
      </c>
      <c r="X32" s="169"/>
      <c r="Y32" s="90">
        <v>27</v>
      </c>
      <c r="Z32" s="70" t="s">
        <v>52</v>
      </c>
      <c r="AA32" s="88"/>
      <c r="AB32" s="159">
        <v>28</v>
      </c>
      <c r="AC32" s="70" t="s">
        <v>74</v>
      </c>
      <c r="AD32" s="88"/>
      <c r="AE32" s="164" t="s">
        <v>80</v>
      </c>
      <c r="AF32" s="76" t="s">
        <v>40</v>
      </c>
      <c r="AG32" s="91"/>
      <c r="AH32" s="90">
        <v>26</v>
      </c>
      <c r="AI32" s="70" t="s">
        <v>33</v>
      </c>
      <c r="AJ32" s="91"/>
      <c r="AK32" s="90">
        <v>24</v>
      </c>
      <c r="AL32" s="211" t="s">
        <v>45</v>
      </c>
      <c r="AM32" s="88"/>
      <c r="AN32" s="90">
        <v>25</v>
      </c>
      <c r="AO32" s="287" t="s">
        <v>47</v>
      </c>
      <c r="AP32" s="91"/>
      <c r="AQ32" s="108" t="s">
        <v>56</v>
      </c>
      <c r="AR32" s="70" t="s">
        <v>35</v>
      </c>
      <c r="AS32" s="91"/>
      <c r="AT32" s="108" t="s">
        <v>63</v>
      </c>
      <c r="AU32" s="70" t="s">
        <v>62</v>
      </c>
      <c r="AV32" s="91"/>
      <c r="AW32" s="90">
        <v>15</v>
      </c>
      <c r="AX32" s="66" t="s">
        <v>49</v>
      </c>
      <c r="AY32" s="6">
        <v>3</v>
      </c>
      <c r="AZ32" s="7">
        <f t="shared" si="0"/>
        <v>1</v>
      </c>
      <c r="BA32" s="7">
        <f t="shared" si="1"/>
        <v>1</v>
      </c>
      <c r="BB32" s="7">
        <f t="shared" si="2"/>
        <v>1</v>
      </c>
      <c r="BC32" s="7">
        <f t="shared" si="3"/>
        <v>1</v>
      </c>
      <c r="BD32" s="7">
        <f t="shared" si="4"/>
        <v>1</v>
      </c>
      <c r="BE32" s="7">
        <f t="shared" si="5"/>
        <v>1</v>
      </c>
      <c r="BF32" s="7">
        <f t="shared" si="6"/>
        <v>1</v>
      </c>
      <c r="BG32" s="7">
        <f t="shared" si="7"/>
        <v>1</v>
      </c>
      <c r="BH32" s="7">
        <f t="shared" si="8"/>
        <v>1</v>
      </c>
      <c r="BI32" s="7">
        <f t="shared" si="9"/>
        <v>0</v>
      </c>
      <c r="BJ32" s="7">
        <f t="shared" si="10"/>
        <v>1</v>
      </c>
      <c r="BK32" s="7">
        <f t="shared" si="11"/>
        <v>1</v>
      </c>
      <c r="BL32" s="7">
        <f t="shared" si="12"/>
        <v>0</v>
      </c>
      <c r="BM32" s="7">
        <f t="shared" si="13"/>
        <v>0</v>
      </c>
      <c r="BN32" s="7">
        <f t="shared" si="14"/>
        <v>0</v>
      </c>
      <c r="BO32" s="7">
        <f t="shared" si="15"/>
        <v>0</v>
      </c>
      <c r="BQ32" s="5"/>
    </row>
    <row r="33" spans="1:69" ht="20.25" customHeight="1">
      <c r="A33" s="333"/>
      <c r="B33" s="161">
        <v>4</v>
      </c>
      <c r="C33" s="184"/>
      <c r="D33" s="108" t="s">
        <v>65</v>
      </c>
      <c r="E33" s="70" t="s">
        <v>86</v>
      </c>
      <c r="F33" s="88"/>
      <c r="G33" s="90" t="s">
        <v>11</v>
      </c>
      <c r="H33" s="70" t="s">
        <v>102</v>
      </c>
      <c r="I33" s="88"/>
      <c r="J33" s="204" t="s">
        <v>50</v>
      </c>
      <c r="K33" s="70" t="s">
        <v>49</v>
      </c>
      <c r="L33" s="88"/>
      <c r="M33" s="90">
        <v>33</v>
      </c>
      <c r="N33" s="70" t="s">
        <v>66</v>
      </c>
      <c r="O33" s="88"/>
      <c r="P33" s="90">
        <v>35</v>
      </c>
      <c r="Q33" s="66" t="s">
        <v>35</v>
      </c>
      <c r="R33" s="89"/>
      <c r="S33" s="131">
        <v>32</v>
      </c>
      <c r="T33" s="70" t="s">
        <v>46</v>
      </c>
      <c r="U33" s="88"/>
      <c r="V33" s="89">
        <v>13</v>
      </c>
      <c r="W33" s="211" t="s">
        <v>94</v>
      </c>
      <c r="X33" s="169">
        <v>27</v>
      </c>
      <c r="Y33" s="90">
        <v>34</v>
      </c>
      <c r="Z33" s="70" t="s">
        <v>90</v>
      </c>
      <c r="AA33" s="88"/>
      <c r="AB33" s="89">
        <v>21</v>
      </c>
      <c r="AC33" s="70" t="s">
        <v>84</v>
      </c>
      <c r="AD33" s="88"/>
      <c r="AE33" s="117">
        <v>22</v>
      </c>
      <c r="AF33" s="70" t="s">
        <v>81</v>
      </c>
      <c r="AG33" s="91">
        <v>14</v>
      </c>
      <c r="AH33" s="90">
        <v>12</v>
      </c>
      <c r="AI33" s="70" t="s">
        <v>38</v>
      </c>
      <c r="AJ33" s="91">
        <v>24</v>
      </c>
      <c r="AK33" s="90">
        <v>16</v>
      </c>
      <c r="AL33" s="70" t="s">
        <v>41</v>
      </c>
      <c r="AM33" s="91"/>
      <c r="AN33" s="90">
        <v>25</v>
      </c>
      <c r="AO33" s="74" t="s">
        <v>47</v>
      </c>
      <c r="AP33" s="91">
        <v>37</v>
      </c>
      <c r="AQ33" s="301">
        <v>26</v>
      </c>
      <c r="AR33" s="70" t="s">
        <v>138</v>
      </c>
      <c r="AS33" s="91"/>
      <c r="AT33" s="108" t="s">
        <v>65</v>
      </c>
      <c r="AU33" s="70" t="s">
        <v>64</v>
      </c>
      <c r="AV33" s="91"/>
      <c r="AW33" s="90">
        <v>28</v>
      </c>
      <c r="AX33" s="66" t="s">
        <v>74</v>
      </c>
      <c r="AY33" s="6">
        <v>4</v>
      </c>
      <c r="AZ33" s="7">
        <f t="shared" si="0"/>
        <v>2</v>
      </c>
      <c r="BA33" s="7">
        <f t="shared" si="1"/>
        <v>0</v>
      </c>
      <c r="BB33" s="7">
        <f t="shared" si="2"/>
        <v>1</v>
      </c>
      <c r="BC33" s="7">
        <f t="shared" si="3"/>
        <v>1</v>
      </c>
      <c r="BD33" s="7">
        <f t="shared" si="4"/>
        <v>1</v>
      </c>
      <c r="BE33" s="7">
        <f t="shared" si="5"/>
        <v>1</v>
      </c>
      <c r="BF33" s="7">
        <f t="shared" si="6"/>
        <v>0</v>
      </c>
      <c r="BG33" s="7">
        <f t="shared" si="7"/>
        <v>0</v>
      </c>
      <c r="BH33" s="7">
        <f t="shared" si="8"/>
        <v>1</v>
      </c>
      <c r="BI33" s="7">
        <f t="shared" si="9"/>
        <v>1</v>
      </c>
      <c r="BJ33" s="7">
        <f t="shared" si="10"/>
        <v>1</v>
      </c>
      <c r="BK33" s="7">
        <f t="shared" si="11"/>
        <v>1</v>
      </c>
      <c r="BL33" s="7">
        <f t="shared" si="12"/>
        <v>0</v>
      </c>
      <c r="BM33" s="7">
        <f t="shared" si="13"/>
        <v>0</v>
      </c>
      <c r="BN33" s="7">
        <f t="shared" si="14"/>
        <v>0</v>
      </c>
      <c r="BO33" s="7">
        <f t="shared" si="15"/>
        <v>1</v>
      </c>
      <c r="BQ33" s="5"/>
    </row>
    <row r="34" spans="1:69" ht="20.25" customHeight="1">
      <c r="A34" s="333"/>
      <c r="B34" s="153">
        <v>5</v>
      </c>
      <c r="C34" s="132" t="s">
        <v>20</v>
      </c>
      <c r="D34" s="109" t="s">
        <v>20</v>
      </c>
      <c r="E34" s="242" t="s">
        <v>19</v>
      </c>
      <c r="F34" s="88"/>
      <c r="G34" s="90">
        <v>37</v>
      </c>
      <c r="H34" s="70" t="s">
        <v>59</v>
      </c>
      <c r="I34" s="88"/>
      <c r="J34" s="108" t="s">
        <v>119</v>
      </c>
      <c r="K34" s="70" t="s">
        <v>105</v>
      </c>
      <c r="L34" s="88"/>
      <c r="M34" s="207" t="s">
        <v>8</v>
      </c>
      <c r="N34" s="70" t="s">
        <v>142</v>
      </c>
      <c r="O34" s="88"/>
      <c r="P34" s="89">
        <v>35</v>
      </c>
      <c r="Q34" s="70" t="s">
        <v>35</v>
      </c>
      <c r="R34" s="132">
        <v>27</v>
      </c>
      <c r="S34" s="91">
        <v>26</v>
      </c>
      <c r="T34" s="70" t="s">
        <v>98</v>
      </c>
      <c r="U34" s="247">
        <v>11</v>
      </c>
      <c r="V34" s="89">
        <v>21</v>
      </c>
      <c r="W34" s="70" t="s">
        <v>92</v>
      </c>
      <c r="X34" s="169">
        <v>33</v>
      </c>
      <c r="Y34" s="90">
        <v>34</v>
      </c>
      <c r="Z34" s="70" t="s">
        <v>90</v>
      </c>
      <c r="AA34" s="88"/>
      <c r="AB34" s="99" t="s">
        <v>20</v>
      </c>
      <c r="AC34" s="70" t="s">
        <v>27</v>
      </c>
      <c r="AD34" s="88"/>
      <c r="AE34" s="165">
        <v>14</v>
      </c>
      <c r="AF34" s="70" t="s">
        <v>78</v>
      </c>
      <c r="AG34" s="91"/>
      <c r="AH34" s="90">
        <v>31</v>
      </c>
      <c r="AI34" s="70" t="s">
        <v>39</v>
      </c>
      <c r="AJ34" s="91">
        <v>24</v>
      </c>
      <c r="AK34" s="90">
        <v>16</v>
      </c>
      <c r="AL34" s="70" t="s">
        <v>41</v>
      </c>
      <c r="AM34" s="91"/>
      <c r="AN34" s="156" t="s">
        <v>50</v>
      </c>
      <c r="AO34" s="70" t="s">
        <v>49</v>
      </c>
      <c r="AP34" s="88"/>
      <c r="AQ34" s="108" t="s">
        <v>54</v>
      </c>
      <c r="AR34" s="70" t="s">
        <v>47</v>
      </c>
      <c r="AS34" s="88"/>
      <c r="AT34" s="95">
        <v>32</v>
      </c>
      <c r="AU34" s="70" t="s">
        <v>46</v>
      </c>
      <c r="AV34" s="88"/>
      <c r="AW34" s="90">
        <v>28</v>
      </c>
      <c r="AX34" s="66" t="s">
        <v>74</v>
      </c>
      <c r="AY34" s="6">
        <v>5</v>
      </c>
      <c r="AZ34" s="7">
        <f t="shared" si="0"/>
        <v>0</v>
      </c>
      <c r="BA34" s="7">
        <f t="shared" si="1"/>
        <v>1</v>
      </c>
      <c r="BB34" s="7">
        <f t="shared" si="2"/>
        <v>1</v>
      </c>
      <c r="BC34" s="7">
        <f t="shared" si="3"/>
        <v>1</v>
      </c>
      <c r="BD34" s="7">
        <f t="shared" si="4"/>
        <v>1</v>
      </c>
      <c r="BE34" s="7">
        <f t="shared" si="5"/>
        <v>1</v>
      </c>
      <c r="BF34" s="7">
        <f t="shared" si="6"/>
        <v>0</v>
      </c>
      <c r="BG34" s="7">
        <f t="shared" si="7"/>
        <v>1</v>
      </c>
      <c r="BH34" s="7">
        <f t="shared" si="8"/>
        <v>0</v>
      </c>
      <c r="BI34" s="7">
        <f t="shared" si="9"/>
        <v>1</v>
      </c>
      <c r="BJ34" s="7">
        <f t="shared" si="10"/>
        <v>1</v>
      </c>
      <c r="BK34" s="7">
        <f t="shared" si="11"/>
        <v>1</v>
      </c>
      <c r="BL34" s="7">
        <f t="shared" si="12"/>
        <v>1</v>
      </c>
      <c r="BM34" s="7">
        <f t="shared" si="13"/>
        <v>0</v>
      </c>
      <c r="BN34" s="7">
        <f t="shared" si="14"/>
        <v>0</v>
      </c>
      <c r="BO34" s="7">
        <f t="shared" si="15"/>
        <v>0</v>
      </c>
      <c r="BQ34" s="5"/>
    </row>
    <row r="35" spans="1:69" ht="20.25" customHeight="1">
      <c r="A35" s="333"/>
      <c r="B35" s="6">
        <v>6</v>
      </c>
      <c r="C35" s="184"/>
      <c r="D35" s="95">
        <v>15</v>
      </c>
      <c r="E35" s="70" t="s">
        <v>49</v>
      </c>
      <c r="F35" s="237" t="s">
        <v>20</v>
      </c>
      <c r="G35" s="117" t="s">
        <v>21</v>
      </c>
      <c r="H35" s="248" t="s">
        <v>135</v>
      </c>
      <c r="I35" s="237" t="s">
        <v>20</v>
      </c>
      <c r="J35" s="117" t="s">
        <v>21</v>
      </c>
      <c r="K35" s="251" t="s">
        <v>22</v>
      </c>
      <c r="L35" s="88"/>
      <c r="M35" s="90">
        <v>23</v>
      </c>
      <c r="N35" s="254" t="s">
        <v>105</v>
      </c>
      <c r="O35" s="91"/>
      <c r="P35" s="89">
        <v>28</v>
      </c>
      <c r="Q35" s="70" t="s">
        <v>74</v>
      </c>
      <c r="R35" s="88"/>
      <c r="S35" s="90"/>
      <c r="T35" s="260">
        <v>2</v>
      </c>
      <c r="U35" s="91">
        <v>22</v>
      </c>
      <c r="V35" s="90">
        <v>27</v>
      </c>
      <c r="W35" s="70" t="s">
        <v>93</v>
      </c>
      <c r="X35" s="169"/>
      <c r="Y35" s="90"/>
      <c r="Z35" s="260">
        <v>2</v>
      </c>
      <c r="AA35" s="88"/>
      <c r="AB35" s="89">
        <v>35</v>
      </c>
      <c r="AC35" s="70" t="s">
        <v>35</v>
      </c>
      <c r="AD35" s="88">
        <v>16</v>
      </c>
      <c r="AE35" s="164" t="s">
        <v>10</v>
      </c>
      <c r="AF35" s="76" t="s">
        <v>79</v>
      </c>
      <c r="AG35" s="91">
        <v>14</v>
      </c>
      <c r="AH35" s="159">
        <v>12</v>
      </c>
      <c r="AI35" s="240" t="s">
        <v>133</v>
      </c>
      <c r="AJ35" s="88"/>
      <c r="AK35" s="90">
        <v>31</v>
      </c>
      <c r="AL35" s="70" t="s">
        <v>39</v>
      </c>
      <c r="AM35" s="88"/>
      <c r="AN35" s="90">
        <v>32</v>
      </c>
      <c r="AO35" s="292" t="s">
        <v>51</v>
      </c>
      <c r="AP35" s="91"/>
      <c r="AQ35" s="108" t="s">
        <v>54</v>
      </c>
      <c r="AR35" s="70" t="s">
        <v>47</v>
      </c>
      <c r="AS35" s="91"/>
      <c r="AT35" s="207">
        <v>26</v>
      </c>
      <c r="AU35" s="285" t="s">
        <v>145</v>
      </c>
      <c r="AV35" s="91"/>
      <c r="AW35" s="90">
        <v>11</v>
      </c>
      <c r="AX35" s="229" t="s">
        <v>77</v>
      </c>
      <c r="AY35" s="6">
        <v>6</v>
      </c>
      <c r="AZ35" s="7">
        <f t="shared" si="0"/>
        <v>1</v>
      </c>
      <c r="BA35" s="7">
        <f t="shared" si="1"/>
        <v>1</v>
      </c>
      <c r="BB35" s="7">
        <f t="shared" si="2"/>
        <v>0</v>
      </c>
      <c r="BC35" s="7">
        <f t="shared" si="3"/>
        <v>1</v>
      </c>
      <c r="BD35" s="7">
        <f t="shared" si="4"/>
        <v>0</v>
      </c>
      <c r="BE35" s="7">
        <f t="shared" si="5"/>
        <v>1</v>
      </c>
      <c r="BF35" s="7">
        <f t="shared" si="6"/>
        <v>1</v>
      </c>
      <c r="BG35" s="7">
        <f t="shared" si="7"/>
        <v>1</v>
      </c>
      <c r="BH35" s="7">
        <f t="shared" si="8"/>
        <v>1</v>
      </c>
      <c r="BI35" s="7">
        <f t="shared" si="9"/>
        <v>0</v>
      </c>
      <c r="BJ35" s="7">
        <f t="shared" si="10"/>
        <v>0</v>
      </c>
      <c r="BK35" s="7">
        <f t="shared" si="11"/>
        <v>1</v>
      </c>
      <c r="BL35" s="7">
        <f t="shared" si="12"/>
        <v>0</v>
      </c>
      <c r="BM35" s="7">
        <f t="shared" si="13"/>
        <v>0</v>
      </c>
      <c r="BN35" s="7">
        <f t="shared" si="14"/>
        <v>1</v>
      </c>
      <c r="BO35" s="7">
        <f t="shared" si="15"/>
        <v>0</v>
      </c>
      <c r="BQ35" s="5"/>
    </row>
    <row r="36" spans="1:69" ht="20.25" customHeight="1">
      <c r="A36" s="333"/>
      <c r="B36" s="6">
        <v>7</v>
      </c>
      <c r="C36" s="184"/>
      <c r="D36" s="89">
        <v>37</v>
      </c>
      <c r="E36" s="70" t="s">
        <v>107</v>
      </c>
      <c r="F36" s="237" t="s">
        <v>20</v>
      </c>
      <c r="G36" s="117" t="s">
        <v>21</v>
      </c>
      <c r="H36" s="248" t="s">
        <v>135</v>
      </c>
      <c r="I36" s="237" t="s">
        <v>20</v>
      </c>
      <c r="J36" s="117" t="s">
        <v>21</v>
      </c>
      <c r="K36" s="251" t="s">
        <v>22</v>
      </c>
      <c r="L36" s="88"/>
      <c r="M36" s="90">
        <v>22</v>
      </c>
      <c r="N36" s="70" t="s">
        <v>48</v>
      </c>
      <c r="O36" s="88"/>
      <c r="P36" s="89">
        <v>28</v>
      </c>
      <c r="Q36" s="70" t="s">
        <v>76</v>
      </c>
      <c r="R36" s="88"/>
      <c r="S36" s="173">
        <v>26</v>
      </c>
      <c r="T36" s="70" t="s">
        <v>145</v>
      </c>
      <c r="U36" s="88"/>
      <c r="V36" s="89">
        <v>27</v>
      </c>
      <c r="W36" s="225" t="s">
        <v>95</v>
      </c>
      <c r="X36" s="169"/>
      <c r="Y36" s="90">
        <v>25</v>
      </c>
      <c r="Z36" s="70" t="s">
        <v>58</v>
      </c>
      <c r="AA36" s="88"/>
      <c r="AB36" s="109"/>
      <c r="AC36" s="74"/>
      <c r="AD36" s="88"/>
      <c r="AE36" s="90"/>
      <c r="AF36" s="70"/>
      <c r="AG36" s="91"/>
      <c r="AH36" s="99"/>
      <c r="AI36" s="282">
        <v>7</v>
      </c>
      <c r="AJ36" s="136"/>
      <c r="AK36" s="95"/>
      <c r="AL36" s="282">
        <v>7</v>
      </c>
      <c r="AM36" s="136"/>
      <c r="AN36" s="95"/>
      <c r="AO36" s="282">
        <v>7</v>
      </c>
      <c r="AP36" s="136"/>
      <c r="AQ36" s="95"/>
      <c r="AR36" s="282">
        <v>7</v>
      </c>
      <c r="AS36" s="136"/>
      <c r="AT36" s="95"/>
      <c r="AU36" s="282">
        <v>7</v>
      </c>
      <c r="AV36" s="136"/>
      <c r="AW36" s="95"/>
      <c r="AX36" s="85">
        <v>7</v>
      </c>
      <c r="AY36" s="6">
        <v>7</v>
      </c>
      <c r="AZ36" s="7">
        <f t="shared" si="0"/>
        <v>1</v>
      </c>
      <c r="BA36" s="7">
        <f t="shared" si="1"/>
        <v>0</v>
      </c>
      <c r="BB36" s="7">
        <f t="shared" si="2"/>
        <v>0</v>
      </c>
      <c r="BC36" s="7">
        <f t="shared" si="3"/>
        <v>1</v>
      </c>
      <c r="BD36" s="7">
        <f t="shared" si="4"/>
        <v>1</v>
      </c>
      <c r="BE36" s="7">
        <f t="shared" si="5"/>
        <v>1</v>
      </c>
      <c r="BF36" s="7">
        <f t="shared" si="6"/>
        <v>1</v>
      </c>
      <c r="BG36" s="7">
        <f t="shared" si="7"/>
        <v>0</v>
      </c>
      <c r="BH36" s="7">
        <f t="shared" si="8"/>
        <v>0</v>
      </c>
      <c r="BI36" s="7">
        <f t="shared" si="9"/>
        <v>0</v>
      </c>
      <c r="BJ36" s="7">
        <f t="shared" si="10"/>
        <v>0</v>
      </c>
      <c r="BK36" s="7">
        <f t="shared" si="11"/>
        <v>0</v>
      </c>
      <c r="BL36" s="7">
        <f t="shared" si="12"/>
        <v>0</v>
      </c>
      <c r="BM36" s="7">
        <f t="shared" si="13"/>
        <v>0</v>
      </c>
      <c r="BN36" s="7">
        <f t="shared" si="14"/>
        <v>0</v>
      </c>
      <c r="BO36" s="7">
        <f t="shared" si="15"/>
        <v>0</v>
      </c>
      <c r="BQ36" s="5"/>
    </row>
    <row r="37" spans="1:69" ht="20.25" customHeight="1">
      <c r="A37" s="333"/>
      <c r="B37" s="6">
        <v>8</v>
      </c>
      <c r="C37" s="184"/>
      <c r="D37" s="89">
        <v>27</v>
      </c>
      <c r="E37" s="70" t="s">
        <v>131</v>
      </c>
      <c r="F37" s="237"/>
      <c r="G37" s="117"/>
      <c r="H37" s="248"/>
      <c r="I37" s="88"/>
      <c r="J37" s="90" t="s">
        <v>88</v>
      </c>
      <c r="K37" s="70" t="s">
        <v>144</v>
      </c>
      <c r="L37" s="134" t="s">
        <v>20</v>
      </c>
      <c r="M37" s="120" t="s">
        <v>20</v>
      </c>
      <c r="N37" s="256" t="s">
        <v>23</v>
      </c>
      <c r="O37" s="134" t="s">
        <v>20</v>
      </c>
      <c r="P37" s="120" t="s">
        <v>20</v>
      </c>
      <c r="Q37" s="215" t="s">
        <v>24</v>
      </c>
      <c r="R37" s="152"/>
      <c r="S37" s="89"/>
      <c r="T37" s="70"/>
      <c r="U37" s="88"/>
      <c r="V37" s="89"/>
      <c r="W37" s="70"/>
      <c r="X37" s="169"/>
      <c r="Y37" s="90"/>
      <c r="Z37" s="70"/>
      <c r="AA37" s="88"/>
      <c r="AB37" s="89"/>
      <c r="AC37" s="70"/>
      <c r="AD37" s="88"/>
      <c r="AE37" s="90"/>
      <c r="AF37" s="70"/>
      <c r="AG37" s="88"/>
      <c r="AH37" s="99"/>
      <c r="AI37" s="282">
        <v>7</v>
      </c>
      <c r="AJ37" s="136"/>
      <c r="AK37" s="95"/>
      <c r="AL37" s="282">
        <v>7</v>
      </c>
      <c r="AM37" s="136"/>
      <c r="AN37" s="95"/>
      <c r="AO37" s="282">
        <v>7</v>
      </c>
      <c r="AP37" s="136"/>
      <c r="AQ37" s="95"/>
      <c r="AR37" s="282">
        <v>7</v>
      </c>
      <c r="AS37" s="136"/>
      <c r="AT37" s="95"/>
      <c r="AU37" s="282">
        <v>7</v>
      </c>
      <c r="AV37" s="136"/>
      <c r="AW37" s="95"/>
      <c r="AX37" s="85">
        <v>7</v>
      </c>
      <c r="AY37" s="6">
        <v>8</v>
      </c>
      <c r="AZ37" s="7">
        <f t="shared" si="0"/>
        <v>0</v>
      </c>
      <c r="BA37" s="7">
        <f t="shared" si="1"/>
        <v>0</v>
      </c>
      <c r="BB37" s="7">
        <f t="shared" si="2"/>
        <v>0</v>
      </c>
      <c r="BC37" s="7">
        <f t="shared" si="3"/>
        <v>0</v>
      </c>
      <c r="BD37" s="7">
        <f t="shared" si="4"/>
        <v>0</v>
      </c>
      <c r="BE37" s="7">
        <f t="shared" si="5"/>
        <v>1</v>
      </c>
      <c r="BF37" s="7">
        <f t="shared" si="6"/>
        <v>0</v>
      </c>
      <c r="BG37" s="7">
        <f t="shared" si="7"/>
        <v>0</v>
      </c>
      <c r="BH37" s="7">
        <f t="shared" si="8"/>
        <v>0</v>
      </c>
      <c r="BI37" s="7">
        <f t="shared" si="9"/>
        <v>0</v>
      </c>
      <c r="BJ37" s="7">
        <f t="shared" si="10"/>
        <v>0</v>
      </c>
      <c r="BK37" s="7">
        <f t="shared" si="11"/>
        <v>0</v>
      </c>
      <c r="BL37" s="7">
        <f t="shared" si="12"/>
        <v>0</v>
      </c>
      <c r="BM37" s="7">
        <f t="shared" si="13"/>
        <v>0</v>
      </c>
      <c r="BN37" s="7">
        <f t="shared" si="14"/>
        <v>0</v>
      </c>
      <c r="BO37" s="7">
        <f t="shared" si="15"/>
        <v>0</v>
      </c>
      <c r="BQ37" s="5"/>
    </row>
    <row r="38" spans="1:69" ht="20.25" customHeight="1" thickBot="1">
      <c r="A38" s="334"/>
      <c r="B38" s="8">
        <v>9</v>
      </c>
      <c r="C38" s="189"/>
      <c r="D38" s="97"/>
      <c r="E38" s="77"/>
      <c r="F38" s="241"/>
      <c r="G38" s="166"/>
      <c r="H38" s="77"/>
      <c r="I38" s="96"/>
      <c r="J38" s="98"/>
      <c r="K38" s="77"/>
      <c r="L38" s="96"/>
      <c r="M38" s="97"/>
      <c r="N38" s="77"/>
      <c r="O38" s="96"/>
      <c r="P38" s="97"/>
      <c r="Q38" s="77"/>
      <c r="R38" s="96"/>
      <c r="S38" s="97"/>
      <c r="T38" s="77"/>
      <c r="U38" s="92"/>
      <c r="V38" s="97"/>
      <c r="W38" s="77"/>
      <c r="X38" s="171"/>
      <c r="Y38" s="98"/>
      <c r="Z38" s="77"/>
      <c r="AA38" s="241"/>
      <c r="AB38" s="166"/>
      <c r="AC38" s="77"/>
      <c r="AD38" s="96"/>
      <c r="AE38" s="97"/>
      <c r="AF38" s="77"/>
      <c r="AG38" s="96"/>
      <c r="AH38" s="302"/>
      <c r="AI38" s="303"/>
      <c r="AJ38" s="96"/>
      <c r="AK38" s="305"/>
      <c r="AL38" s="303"/>
      <c r="AM38" s="96"/>
      <c r="AN38" s="304"/>
      <c r="AO38" s="303"/>
      <c r="AP38" s="96"/>
      <c r="AQ38" s="302"/>
      <c r="AR38" s="303"/>
      <c r="AS38" s="96"/>
      <c r="AT38" s="304"/>
      <c r="AU38" s="303"/>
      <c r="AV38" s="96"/>
      <c r="AW38" s="305"/>
      <c r="AX38" s="303"/>
      <c r="AY38" s="8">
        <v>9</v>
      </c>
      <c r="AZ38" s="10">
        <f t="shared" si="0"/>
        <v>0</v>
      </c>
      <c r="BA38" s="10">
        <f t="shared" si="1"/>
        <v>0</v>
      </c>
      <c r="BB38" s="10">
        <f t="shared" si="2"/>
        <v>0</v>
      </c>
      <c r="BC38" s="10">
        <f t="shared" si="3"/>
        <v>0</v>
      </c>
      <c r="BD38" s="10">
        <f t="shared" si="4"/>
        <v>0</v>
      </c>
      <c r="BE38" s="10">
        <f t="shared" si="5"/>
        <v>0</v>
      </c>
      <c r="BF38" s="10">
        <f t="shared" si="6"/>
        <v>0</v>
      </c>
      <c r="BG38" s="10">
        <f t="shared" si="7"/>
        <v>0</v>
      </c>
      <c r="BH38" s="10">
        <f t="shared" si="8"/>
        <v>0</v>
      </c>
      <c r="BI38" s="10">
        <f t="shared" si="9"/>
        <v>0</v>
      </c>
      <c r="BJ38" s="10">
        <f t="shared" si="10"/>
        <v>0</v>
      </c>
      <c r="BK38" s="10">
        <f t="shared" si="11"/>
        <v>0</v>
      </c>
      <c r="BL38" s="10">
        <f t="shared" si="12"/>
        <v>0</v>
      </c>
      <c r="BM38" s="10">
        <f t="shared" si="13"/>
        <v>0</v>
      </c>
      <c r="BN38" s="10">
        <f t="shared" si="14"/>
        <v>0</v>
      </c>
      <c r="BO38" s="10">
        <f t="shared" si="15"/>
        <v>0</v>
      </c>
      <c r="BQ38" s="5"/>
    </row>
    <row r="39" spans="1:69" ht="20.25" customHeight="1">
      <c r="A39" s="339" t="s">
        <v>16</v>
      </c>
      <c r="B39" s="13">
        <v>1</v>
      </c>
      <c r="C39" s="192"/>
      <c r="D39" s="114" t="s">
        <v>134</v>
      </c>
      <c r="E39" s="244" t="s">
        <v>108</v>
      </c>
      <c r="F39" s="86"/>
      <c r="G39" s="108" t="s">
        <v>11</v>
      </c>
      <c r="H39" s="70" t="s">
        <v>102</v>
      </c>
      <c r="I39" s="86"/>
      <c r="J39" s="87"/>
      <c r="K39" s="252"/>
      <c r="L39" s="247" t="s">
        <v>9</v>
      </c>
      <c r="M39" s="207">
        <v>33</v>
      </c>
      <c r="N39" s="68" t="s">
        <v>125</v>
      </c>
      <c r="O39" s="237">
        <v>11</v>
      </c>
      <c r="P39" s="90">
        <v>33</v>
      </c>
      <c r="Q39" s="70" t="s">
        <v>127</v>
      </c>
      <c r="R39" s="86"/>
      <c r="S39" s="94"/>
      <c r="T39" s="219">
        <v>4</v>
      </c>
      <c r="U39" s="267"/>
      <c r="V39" s="221"/>
      <c r="W39" s="219">
        <v>4</v>
      </c>
      <c r="X39" s="170"/>
      <c r="Y39" s="94"/>
      <c r="Z39" s="219">
        <v>4</v>
      </c>
      <c r="AA39" s="86"/>
      <c r="AB39" s="94"/>
      <c r="AC39" s="219">
        <v>4</v>
      </c>
      <c r="AD39" s="86"/>
      <c r="AE39" s="94"/>
      <c r="AF39" s="219">
        <v>4</v>
      </c>
      <c r="AG39" s="86"/>
      <c r="AH39" s="94"/>
      <c r="AI39" s="68"/>
      <c r="AJ39" s="129"/>
      <c r="AK39" s="159">
        <v>31</v>
      </c>
      <c r="AL39" s="240" t="s">
        <v>39</v>
      </c>
      <c r="AM39" s="129"/>
      <c r="AN39" s="94"/>
      <c r="AO39" s="68"/>
      <c r="AP39" s="129"/>
      <c r="AQ39" s="94">
        <v>24</v>
      </c>
      <c r="AR39" s="68" t="s">
        <v>60</v>
      </c>
      <c r="AS39" s="129"/>
      <c r="AT39" s="110">
        <v>32</v>
      </c>
      <c r="AU39" s="68" t="s">
        <v>46</v>
      </c>
      <c r="AV39" s="129"/>
      <c r="AW39" s="156" t="s">
        <v>56</v>
      </c>
      <c r="AX39" s="69" t="s">
        <v>72</v>
      </c>
      <c r="AY39" s="64">
        <v>1</v>
      </c>
      <c r="AZ39" s="3">
        <f t="shared" si="0"/>
        <v>0</v>
      </c>
      <c r="BA39" s="3">
        <f t="shared" si="1"/>
        <v>0</v>
      </c>
      <c r="BB39" s="3">
        <f t="shared" si="2"/>
        <v>1</v>
      </c>
      <c r="BC39" s="3">
        <f t="shared" si="3"/>
        <v>0</v>
      </c>
      <c r="BD39" s="3">
        <f t="shared" si="4"/>
        <v>0</v>
      </c>
      <c r="BE39" s="3">
        <f t="shared" si="5"/>
        <v>0</v>
      </c>
      <c r="BF39" s="3">
        <f t="shared" si="6"/>
        <v>0</v>
      </c>
      <c r="BG39" s="3">
        <f t="shared" si="7"/>
        <v>1</v>
      </c>
      <c r="BH39" s="3">
        <f t="shared" si="8"/>
        <v>0</v>
      </c>
      <c r="BI39" s="3">
        <f t="shared" si="9"/>
        <v>2</v>
      </c>
      <c r="BJ39" s="3">
        <f t="shared" si="10"/>
        <v>0</v>
      </c>
      <c r="BK39" s="3">
        <f t="shared" si="11"/>
        <v>0</v>
      </c>
      <c r="BL39" s="3">
        <f t="shared" si="12"/>
        <v>0</v>
      </c>
      <c r="BM39" s="3">
        <f t="shared" si="13"/>
        <v>1</v>
      </c>
      <c r="BN39" s="3">
        <f t="shared" si="14"/>
        <v>0</v>
      </c>
      <c r="BO39" s="3">
        <f t="shared" si="15"/>
        <v>1</v>
      </c>
      <c r="BQ39" s="5"/>
    </row>
    <row r="40" spans="1:70" ht="20.25" customHeight="1">
      <c r="A40" s="340"/>
      <c r="B40" s="160">
        <v>2</v>
      </c>
      <c r="C40" s="188"/>
      <c r="D40" s="117">
        <v>27</v>
      </c>
      <c r="E40" s="70" t="s">
        <v>103</v>
      </c>
      <c r="F40" s="92"/>
      <c r="G40" s="108" t="s">
        <v>11</v>
      </c>
      <c r="H40" s="70" t="s">
        <v>102</v>
      </c>
      <c r="I40" s="88"/>
      <c r="J40" s="89">
        <v>12</v>
      </c>
      <c r="K40" s="253" t="s">
        <v>121</v>
      </c>
      <c r="L40" s="247" t="s">
        <v>9</v>
      </c>
      <c r="M40" s="207">
        <v>33</v>
      </c>
      <c r="N40" s="70" t="s">
        <v>125</v>
      </c>
      <c r="O40" s="237">
        <v>11</v>
      </c>
      <c r="P40" s="90">
        <v>33</v>
      </c>
      <c r="Q40" s="70" t="s">
        <v>127</v>
      </c>
      <c r="R40" s="88"/>
      <c r="S40" s="90"/>
      <c r="T40" s="220">
        <v>4</v>
      </c>
      <c r="U40" s="268"/>
      <c r="V40" s="95"/>
      <c r="W40" s="220">
        <v>4</v>
      </c>
      <c r="X40" s="169"/>
      <c r="Y40" s="90"/>
      <c r="Z40" s="220">
        <v>4</v>
      </c>
      <c r="AA40" s="88"/>
      <c r="AB40" s="90"/>
      <c r="AC40" s="220">
        <v>4</v>
      </c>
      <c r="AD40" s="88"/>
      <c r="AE40" s="90"/>
      <c r="AF40" s="220">
        <v>4</v>
      </c>
      <c r="AG40" s="88"/>
      <c r="AH40" s="90">
        <v>28</v>
      </c>
      <c r="AI40" s="70" t="s">
        <v>36</v>
      </c>
      <c r="AJ40" s="91"/>
      <c r="AK40" s="90">
        <v>34</v>
      </c>
      <c r="AL40" s="70" t="s">
        <v>40</v>
      </c>
      <c r="AM40" s="91"/>
      <c r="AN40" s="156" t="s">
        <v>50</v>
      </c>
      <c r="AO40" s="70" t="s">
        <v>49</v>
      </c>
      <c r="AP40" s="91"/>
      <c r="AQ40" s="108" t="s">
        <v>61</v>
      </c>
      <c r="AR40" s="70" t="s">
        <v>60</v>
      </c>
      <c r="AS40" s="91"/>
      <c r="AT40" s="95">
        <v>32</v>
      </c>
      <c r="AU40" s="70" t="s">
        <v>46</v>
      </c>
      <c r="AV40" s="91"/>
      <c r="AW40" s="108" t="s">
        <v>56</v>
      </c>
      <c r="AX40" s="66" t="s">
        <v>72</v>
      </c>
      <c r="AY40" s="6">
        <v>2</v>
      </c>
      <c r="AZ40" s="3">
        <f t="shared" si="0"/>
        <v>0</v>
      </c>
      <c r="BA40" s="3">
        <f t="shared" si="1"/>
        <v>0</v>
      </c>
      <c r="BB40" s="3">
        <f t="shared" si="2"/>
        <v>1</v>
      </c>
      <c r="BC40" s="3">
        <f t="shared" si="3"/>
        <v>0</v>
      </c>
      <c r="BD40" s="3">
        <f t="shared" si="4"/>
        <v>0</v>
      </c>
      <c r="BE40" s="3">
        <f t="shared" si="5"/>
        <v>1</v>
      </c>
      <c r="BF40" s="3">
        <f t="shared" si="6"/>
        <v>1</v>
      </c>
      <c r="BG40" s="3">
        <f t="shared" si="7"/>
        <v>0</v>
      </c>
      <c r="BH40" s="3">
        <f t="shared" si="8"/>
        <v>0</v>
      </c>
      <c r="BI40" s="3">
        <f t="shared" si="9"/>
        <v>2</v>
      </c>
      <c r="BJ40" s="3">
        <f t="shared" si="10"/>
        <v>1</v>
      </c>
      <c r="BK40" s="3">
        <f t="shared" si="11"/>
        <v>0</v>
      </c>
      <c r="BL40" s="3">
        <f t="shared" si="12"/>
        <v>0</v>
      </c>
      <c r="BM40" s="3">
        <f t="shared" si="13"/>
        <v>1</v>
      </c>
      <c r="BN40" s="3">
        <f t="shared" si="14"/>
        <v>0</v>
      </c>
      <c r="BO40" s="3">
        <f t="shared" si="15"/>
        <v>1</v>
      </c>
      <c r="BP40" s="12"/>
      <c r="BQ40" s="65"/>
      <c r="BR40" s="12"/>
    </row>
    <row r="41" spans="1:70" ht="20.25" customHeight="1">
      <c r="A41" s="340"/>
      <c r="B41" s="153">
        <v>3</v>
      </c>
      <c r="C41" s="188"/>
      <c r="D41" s="89">
        <v>25</v>
      </c>
      <c r="E41" s="70" t="s">
        <v>58</v>
      </c>
      <c r="F41" s="147">
        <v>21</v>
      </c>
      <c r="G41" s="309" t="s">
        <v>9</v>
      </c>
      <c r="H41" s="240" t="s">
        <v>111</v>
      </c>
      <c r="I41" s="88"/>
      <c r="J41" s="90">
        <v>27</v>
      </c>
      <c r="K41" s="70" t="s">
        <v>103</v>
      </c>
      <c r="L41" s="88"/>
      <c r="M41" s="90">
        <v>23</v>
      </c>
      <c r="N41" s="70" t="s">
        <v>142</v>
      </c>
      <c r="O41" s="88"/>
      <c r="P41" s="90">
        <v>35</v>
      </c>
      <c r="Q41" s="211" t="s">
        <v>82</v>
      </c>
      <c r="R41" s="88"/>
      <c r="S41" s="131">
        <v>32</v>
      </c>
      <c r="T41" s="70" t="s">
        <v>46</v>
      </c>
      <c r="U41" s="88">
        <v>26</v>
      </c>
      <c r="V41" s="89" t="s">
        <v>8</v>
      </c>
      <c r="W41" s="70" t="s">
        <v>91</v>
      </c>
      <c r="X41" s="169">
        <v>28</v>
      </c>
      <c r="Y41" s="301" t="s">
        <v>10</v>
      </c>
      <c r="Z41" s="251" t="s">
        <v>137</v>
      </c>
      <c r="AA41" s="88"/>
      <c r="AB41" s="90">
        <v>15</v>
      </c>
      <c r="AC41" s="70" t="s">
        <v>49</v>
      </c>
      <c r="AD41" s="88"/>
      <c r="AE41" s="164" t="s">
        <v>80</v>
      </c>
      <c r="AF41" s="76" t="s">
        <v>40</v>
      </c>
      <c r="AG41" s="88"/>
      <c r="AH41" s="90">
        <v>13</v>
      </c>
      <c r="AI41" s="211" t="s">
        <v>34</v>
      </c>
      <c r="AJ41" s="91">
        <v>24</v>
      </c>
      <c r="AK41" s="90">
        <v>16</v>
      </c>
      <c r="AL41" s="70" t="s">
        <v>41</v>
      </c>
      <c r="AM41" s="147" t="s">
        <v>20</v>
      </c>
      <c r="AN41" s="148" t="s">
        <v>20</v>
      </c>
      <c r="AO41" s="70" t="s">
        <v>30</v>
      </c>
      <c r="AP41" s="147" t="s">
        <v>20</v>
      </c>
      <c r="AQ41" s="148" t="s">
        <v>20</v>
      </c>
      <c r="AR41" s="70" t="s">
        <v>30</v>
      </c>
      <c r="AS41" s="91"/>
      <c r="AT41" s="108" t="s">
        <v>63</v>
      </c>
      <c r="AU41" s="70" t="s">
        <v>62</v>
      </c>
      <c r="AV41" s="91"/>
      <c r="AW41" s="108" t="s">
        <v>68</v>
      </c>
      <c r="AX41" s="66" t="s">
        <v>78</v>
      </c>
      <c r="AY41" s="6">
        <v>3</v>
      </c>
      <c r="AZ41" s="7">
        <f t="shared" si="0"/>
        <v>0</v>
      </c>
      <c r="BA41" s="7">
        <f t="shared" si="1"/>
        <v>1</v>
      </c>
      <c r="BB41" s="7">
        <f t="shared" si="2"/>
        <v>1</v>
      </c>
      <c r="BC41" s="7">
        <f t="shared" si="3"/>
        <v>1</v>
      </c>
      <c r="BD41" s="7">
        <f t="shared" si="4"/>
        <v>1</v>
      </c>
      <c r="BE41" s="7">
        <f t="shared" si="5"/>
        <v>1</v>
      </c>
      <c r="BF41" s="7">
        <f t="shared" si="6"/>
        <v>1</v>
      </c>
      <c r="BG41" s="7">
        <f t="shared" si="7"/>
        <v>0</v>
      </c>
      <c r="BH41" s="7">
        <f t="shared" si="8"/>
        <v>1</v>
      </c>
      <c r="BI41" s="7">
        <f t="shared" si="9"/>
        <v>0</v>
      </c>
      <c r="BJ41" s="7">
        <f t="shared" si="10"/>
        <v>1</v>
      </c>
      <c r="BK41" s="7">
        <f t="shared" si="11"/>
        <v>1</v>
      </c>
      <c r="BL41" s="7">
        <f t="shared" si="12"/>
        <v>1</v>
      </c>
      <c r="BM41" s="7">
        <f t="shared" si="13"/>
        <v>1</v>
      </c>
      <c r="BN41" s="7">
        <f t="shared" si="14"/>
        <v>1</v>
      </c>
      <c r="BO41" s="7">
        <f t="shared" si="15"/>
        <v>0</v>
      </c>
      <c r="BP41" s="12"/>
      <c r="BQ41" s="65"/>
      <c r="BR41" s="12"/>
    </row>
    <row r="42" spans="1:69" ht="20.25" customHeight="1">
      <c r="A42" s="340"/>
      <c r="B42" s="14">
        <v>4</v>
      </c>
      <c r="C42" s="184"/>
      <c r="D42" s="116" t="s">
        <v>11</v>
      </c>
      <c r="E42" s="211" t="s">
        <v>109</v>
      </c>
      <c r="F42" s="243">
        <v>21</v>
      </c>
      <c r="G42" s="207" t="s">
        <v>9</v>
      </c>
      <c r="H42" s="240" t="s">
        <v>111</v>
      </c>
      <c r="I42" s="88"/>
      <c r="J42" s="90">
        <v>25</v>
      </c>
      <c r="K42" s="70" t="s">
        <v>47</v>
      </c>
      <c r="L42" s="88"/>
      <c r="M42" s="90">
        <v>33</v>
      </c>
      <c r="N42" s="70" t="s">
        <v>66</v>
      </c>
      <c r="O42" s="88"/>
      <c r="P42" s="90">
        <v>23</v>
      </c>
      <c r="Q42" s="70" t="s">
        <v>48</v>
      </c>
      <c r="R42" s="88"/>
      <c r="S42" s="131">
        <v>32</v>
      </c>
      <c r="T42" s="70" t="s">
        <v>46</v>
      </c>
      <c r="U42" s="88"/>
      <c r="V42" s="89">
        <v>15</v>
      </c>
      <c r="W42" s="70" t="s">
        <v>49</v>
      </c>
      <c r="X42" s="169"/>
      <c r="Y42" s="109">
        <v>34</v>
      </c>
      <c r="Z42" s="74" t="s">
        <v>40</v>
      </c>
      <c r="AA42" s="88"/>
      <c r="AB42" s="173" t="s">
        <v>8</v>
      </c>
      <c r="AC42" s="70" t="s">
        <v>85</v>
      </c>
      <c r="AD42" s="169">
        <v>28</v>
      </c>
      <c r="AE42" s="301" t="s">
        <v>10</v>
      </c>
      <c r="AF42" s="251" t="s">
        <v>137</v>
      </c>
      <c r="AG42" s="88"/>
      <c r="AH42" s="90">
        <v>31</v>
      </c>
      <c r="AI42" s="74" t="s">
        <v>39</v>
      </c>
      <c r="AJ42" s="91">
        <v>24</v>
      </c>
      <c r="AK42" s="90">
        <v>16</v>
      </c>
      <c r="AL42" s="70" t="s">
        <v>41</v>
      </c>
      <c r="AM42" s="147" t="s">
        <v>20</v>
      </c>
      <c r="AN42" s="148" t="s">
        <v>20</v>
      </c>
      <c r="AO42" s="70" t="s">
        <v>30</v>
      </c>
      <c r="AP42" s="147" t="s">
        <v>20</v>
      </c>
      <c r="AQ42" s="148" t="s">
        <v>20</v>
      </c>
      <c r="AR42" s="70" t="s">
        <v>30</v>
      </c>
      <c r="AS42" s="91"/>
      <c r="AT42" s="108" t="s">
        <v>68</v>
      </c>
      <c r="AU42" s="70" t="s">
        <v>67</v>
      </c>
      <c r="AV42" s="91"/>
      <c r="AW42" s="108" t="s">
        <v>73</v>
      </c>
      <c r="AX42" s="72" t="s">
        <v>59</v>
      </c>
      <c r="AY42" s="6">
        <v>4</v>
      </c>
      <c r="AZ42" s="7">
        <f t="shared" si="0"/>
        <v>0</v>
      </c>
      <c r="BA42" s="7">
        <f t="shared" si="1"/>
        <v>1</v>
      </c>
      <c r="BB42" s="4">
        <f t="shared" si="2"/>
        <v>1</v>
      </c>
      <c r="BC42" s="4">
        <f t="shared" si="3"/>
        <v>1</v>
      </c>
      <c r="BD42" s="7">
        <f t="shared" si="4"/>
        <v>0</v>
      </c>
      <c r="BE42" s="7">
        <f t="shared" si="5"/>
        <v>0</v>
      </c>
      <c r="BF42" s="7">
        <f t="shared" si="6"/>
        <v>1</v>
      </c>
      <c r="BG42" s="4">
        <f t="shared" si="7"/>
        <v>1</v>
      </c>
      <c r="BH42" s="4">
        <f t="shared" si="8"/>
        <v>1</v>
      </c>
      <c r="BI42" s="4">
        <f t="shared" si="9"/>
        <v>1</v>
      </c>
      <c r="BJ42" s="4">
        <f t="shared" si="10"/>
        <v>1</v>
      </c>
      <c r="BK42" s="4">
        <f t="shared" si="11"/>
        <v>0</v>
      </c>
      <c r="BL42" s="4">
        <f t="shared" si="12"/>
        <v>1</v>
      </c>
      <c r="BM42" s="4">
        <f t="shared" si="13"/>
        <v>1</v>
      </c>
      <c r="BN42" s="4">
        <f t="shared" si="14"/>
        <v>1</v>
      </c>
      <c r="BO42" s="7">
        <f t="shared" si="15"/>
        <v>1</v>
      </c>
      <c r="BQ42" s="5"/>
    </row>
    <row r="43" spans="1:69" ht="20.25" customHeight="1">
      <c r="A43" s="340"/>
      <c r="B43" s="160">
        <v>5</v>
      </c>
      <c r="C43" s="184"/>
      <c r="D43" s="89">
        <v>25</v>
      </c>
      <c r="E43" s="70" t="s">
        <v>142</v>
      </c>
      <c r="F43" s="91"/>
      <c r="G43" s="90">
        <v>13</v>
      </c>
      <c r="H43" s="70" t="s">
        <v>106</v>
      </c>
      <c r="I43" s="88"/>
      <c r="J43" s="207">
        <v>26</v>
      </c>
      <c r="K43" s="254" t="s">
        <v>86</v>
      </c>
      <c r="L43" s="91"/>
      <c r="M43" s="90">
        <v>27</v>
      </c>
      <c r="N43" s="254" t="s">
        <v>103</v>
      </c>
      <c r="O43" s="88"/>
      <c r="P43" s="90">
        <v>22</v>
      </c>
      <c r="Q43" s="70" t="s">
        <v>81</v>
      </c>
      <c r="R43" s="88" t="s">
        <v>20</v>
      </c>
      <c r="S43" s="90" t="s">
        <v>20</v>
      </c>
      <c r="T43" s="70" t="s">
        <v>25</v>
      </c>
      <c r="U43" s="147" t="s">
        <v>20</v>
      </c>
      <c r="V43" s="117" t="s">
        <v>20</v>
      </c>
      <c r="W43" s="251" t="s">
        <v>26</v>
      </c>
      <c r="X43" s="169"/>
      <c r="Y43" s="109">
        <v>34</v>
      </c>
      <c r="Z43" s="70" t="s">
        <v>40</v>
      </c>
      <c r="AA43" s="88"/>
      <c r="AB43" s="90">
        <v>21</v>
      </c>
      <c r="AC43" s="70" t="s">
        <v>84</v>
      </c>
      <c r="AD43" s="88"/>
      <c r="AE43" s="90">
        <v>24</v>
      </c>
      <c r="AF43" s="211" t="s">
        <v>82</v>
      </c>
      <c r="AG43" s="155"/>
      <c r="AH43" s="90">
        <v>31</v>
      </c>
      <c r="AI43" s="70" t="s">
        <v>39</v>
      </c>
      <c r="AJ43" s="88"/>
      <c r="AK43" s="90">
        <v>28</v>
      </c>
      <c r="AL43" s="70" t="s">
        <v>36</v>
      </c>
      <c r="AM43" s="91"/>
      <c r="AN43" s="90">
        <v>32</v>
      </c>
      <c r="AO43" s="287" t="s">
        <v>46</v>
      </c>
      <c r="AP43" s="91"/>
      <c r="AQ43" s="108" t="s">
        <v>56</v>
      </c>
      <c r="AR43" s="70" t="s">
        <v>35</v>
      </c>
      <c r="AS43" s="91"/>
      <c r="AT43" s="108" t="s">
        <v>63</v>
      </c>
      <c r="AU43" s="74" t="s">
        <v>62</v>
      </c>
      <c r="AV43" s="91"/>
      <c r="AW43" s="108" t="s">
        <v>50</v>
      </c>
      <c r="AX43" s="72" t="s">
        <v>49</v>
      </c>
      <c r="AY43" s="6">
        <v>5</v>
      </c>
      <c r="AZ43" s="7">
        <f t="shared" si="0"/>
        <v>1</v>
      </c>
      <c r="BA43" s="7">
        <f t="shared" si="1"/>
        <v>0</v>
      </c>
      <c r="BB43" s="4">
        <f t="shared" si="2"/>
        <v>1</v>
      </c>
      <c r="BC43" s="4">
        <f t="shared" si="3"/>
        <v>1</v>
      </c>
      <c r="BD43" s="7">
        <f t="shared" si="4"/>
        <v>1</v>
      </c>
      <c r="BE43" s="7">
        <f t="shared" si="5"/>
        <v>1</v>
      </c>
      <c r="BF43" s="7">
        <f t="shared" si="6"/>
        <v>1</v>
      </c>
      <c r="BG43" s="4">
        <f t="shared" si="7"/>
        <v>1</v>
      </c>
      <c r="BH43" s="4">
        <f t="shared" si="8"/>
        <v>1</v>
      </c>
      <c r="BI43" s="4">
        <f t="shared" si="9"/>
        <v>0</v>
      </c>
      <c r="BJ43" s="4">
        <f t="shared" si="10"/>
        <v>1</v>
      </c>
      <c r="BK43" s="4">
        <f t="shared" si="11"/>
        <v>1</v>
      </c>
      <c r="BL43" s="4">
        <f t="shared" si="12"/>
        <v>0</v>
      </c>
      <c r="BM43" s="4">
        <f t="shared" si="13"/>
        <v>0</v>
      </c>
      <c r="BN43" s="4">
        <f t="shared" si="14"/>
        <v>0</v>
      </c>
      <c r="BO43" s="7">
        <f t="shared" si="15"/>
        <v>0</v>
      </c>
      <c r="BQ43" s="5"/>
    </row>
    <row r="44" spans="1:69" ht="20.25" customHeight="1">
      <c r="A44" s="340"/>
      <c r="B44" s="153">
        <v>6</v>
      </c>
      <c r="C44" s="188"/>
      <c r="D44" s="203" t="s">
        <v>8</v>
      </c>
      <c r="E44" s="70" t="s">
        <v>110</v>
      </c>
      <c r="F44" s="91"/>
      <c r="G44" s="90">
        <v>23</v>
      </c>
      <c r="H44" s="70" t="s">
        <v>48</v>
      </c>
      <c r="I44" s="88"/>
      <c r="J44" s="90">
        <v>37</v>
      </c>
      <c r="K44" s="254" t="s">
        <v>59</v>
      </c>
      <c r="L44" s="91"/>
      <c r="M44" s="89">
        <v>12</v>
      </c>
      <c r="N44" s="250" t="s">
        <v>116</v>
      </c>
      <c r="O44" s="88"/>
      <c r="P44" s="90">
        <v>13</v>
      </c>
      <c r="Q44" s="70" t="s">
        <v>105</v>
      </c>
      <c r="R44" s="88" t="s">
        <v>20</v>
      </c>
      <c r="S44" s="90" t="s">
        <v>20</v>
      </c>
      <c r="T44" s="70" t="s">
        <v>25</v>
      </c>
      <c r="U44" s="147" t="s">
        <v>20</v>
      </c>
      <c r="V44" s="117" t="s">
        <v>20</v>
      </c>
      <c r="W44" s="251" t="s">
        <v>26</v>
      </c>
      <c r="X44" s="169"/>
      <c r="Y44" s="90">
        <v>26</v>
      </c>
      <c r="Z44" s="240" t="s">
        <v>52</v>
      </c>
      <c r="AA44" s="88"/>
      <c r="AB44" s="271">
        <v>28</v>
      </c>
      <c r="AC44" s="217" t="s">
        <v>74</v>
      </c>
      <c r="AD44" s="88"/>
      <c r="AE44" s="117">
        <v>22</v>
      </c>
      <c r="AF44" s="70" t="s">
        <v>81</v>
      </c>
      <c r="AG44" s="88"/>
      <c r="AH44" s="159">
        <v>35</v>
      </c>
      <c r="AI44" s="240" t="s">
        <v>35</v>
      </c>
      <c r="AJ44" s="88"/>
      <c r="AK44" s="90"/>
      <c r="AL44" s="70"/>
      <c r="AM44" s="91"/>
      <c r="AN44" s="90">
        <v>32</v>
      </c>
      <c r="AO44" s="287" t="s">
        <v>46</v>
      </c>
      <c r="AP44" s="91"/>
      <c r="AQ44" s="108" t="s">
        <v>54</v>
      </c>
      <c r="AR44" s="70" t="s">
        <v>58</v>
      </c>
      <c r="AS44" s="91"/>
      <c r="AT44" s="156" t="s">
        <v>148</v>
      </c>
      <c r="AU44" s="70" t="s">
        <v>36</v>
      </c>
      <c r="AV44" s="91"/>
      <c r="AW44" s="108" t="s">
        <v>68</v>
      </c>
      <c r="AX44" s="72" t="s">
        <v>78</v>
      </c>
      <c r="AY44" s="6">
        <v>6</v>
      </c>
      <c r="AZ44" s="7">
        <f t="shared" si="0"/>
        <v>1</v>
      </c>
      <c r="BA44" s="7">
        <f t="shared" si="1"/>
        <v>1</v>
      </c>
      <c r="BB44" s="4">
        <f t="shared" si="2"/>
        <v>0</v>
      </c>
      <c r="BC44" s="4">
        <f t="shared" si="3"/>
        <v>1</v>
      </c>
      <c r="BD44" s="7">
        <f t="shared" si="4"/>
        <v>1</v>
      </c>
      <c r="BE44" s="7">
        <f t="shared" si="5"/>
        <v>0</v>
      </c>
      <c r="BF44" s="7">
        <f t="shared" si="6"/>
        <v>1</v>
      </c>
      <c r="BG44" s="4">
        <f t="shared" si="7"/>
        <v>0</v>
      </c>
      <c r="BH44" s="4">
        <f t="shared" si="8"/>
        <v>1</v>
      </c>
      <c r="BI44" s="4">
        <f t="shared" si="9"/>
        <v>0</v>
      </c>
      <c r="BJ44" s="4">
        <f t="shared" si="10"/>
        <v>0</v>
      </c>
      <c r="BK44" s="4">
        <f t="shared" si="11"/>
        <v>1</v>
      </c>
      <c r="BL44" s="4">
        <f t="shared" si="12"/>
        <v>1</v>
      </c>
      <c r="BM44" s="4">
        <f t="shared" si="13"/>
        <v>0</v>
      </c>
      <c r="BN44" s="4">
        <f t="shared" si="14"/>
        <v>0</v>
      </c>
      <c r="BO44" s="7">
        <f t="shared" si="15"/>
        <v>0</v>
      </c>
      <c r="BQ44" s="5"/>
    </row>
    <row r="45" spans="1:69" ht="20.25" customHeight="1">
      <c r="A45" s="340"/>
      <c r="B45" s="153">
        <v>7</v>
      </c>
      <c r="C45" s="184"/>
      <c r="D45" s="89">
        <v>13</v>
      </c>
      <c r="E45" s="70" t="s">
        <v>105</v>
      </c>
      <c r="F45" s="91"/>
      <c r="G45" s="90">
        <v>22</v>
      </c>
      <c r="H45" s="70" t="s">
        <v>81</v>
      </c>
      <c r="I45" s="88"/>
      <c r="J45" s="108"/>
      <c r="K45" s="70"/>
      <c r="L45" s="88"/>
      <c r="M45" s="90"/>
      <c r="N45" s="70"/>
      <c r="O45" s="88"/>
      <c r="P45" s="89">
        <v>37</v>
      </c>
      <c r="Q45" s="70" t="s">
        <v>59</v>
      </c>
      <c r="R45" s="88"/>
      <c r="S45" s="89">
        <v>24</v>
      </c>
      <c r="T45" s="70" t="s">
        <v>145</v>
      </c>
      <c r="U45" s="88"/>
      <c r="V45" s="89">
        <v>21</v>
      </c>
      <c r="W45" s="70" t="s">
        <v>36</v>
      </c>
      <c r="X45" s="169"/>
      <c r="Y45" s="90"/>
      <c r="Z45" s="70"/>
      <c r="AA45" s="88"/>
      <c r="AB45" s="90">
        <v>28</v>
      </c>
      <c r="AC45" s="70" t="s">
        <v>74</v>
      </c>
      <c r="AD45" s="88"/>
      <c r="AE45" s="165">
        <v>14</v>
      </c>
      <c r="AF45" s="70" t="s">
        <v>78</v>
      </c>
      <c r="AG45" s="147" t="s">
        <v>20</v>
      </c>
      <c r="AH45" s="148" t="s">
        <v>20</v>
      </c>
      <c r="AI45" s="70" t="s">
        <v>29</v>
      </c>
      <c r="AJ45" s="281"/>
      <c r="AK45" s="90"/>
      <c r="AL45" s="70"/>
      <c r="AM45" s="91"/>
      <c r="AN45" s="90">
        <v>23</v>
      </c>
      <c r="AO45" s="70" t="s">
        <v>53</v>
      </c>
      <c r="AP45" s="91"/>
      <c r="AQ45" s="108" t="s">
        <v>54</v>
      </c>
      <c r="AR45" s="211" t="s">
        <v>57</v>
      </c>
      <c r="AS45" s="91"/>
      <c r="AT45" s="108"/>
      <c r="AU45" s="70"/>
      <c r="AV45" s="91"/>
      <c r="AW45" s="90" t="s">
        <v>20</v>
      </c>
      <c r="AX45" s="66" t="s">
        <v>32</v>
      </c>
      <c r="AY45" s="6">
        <v>7</v>
      </c>
      <c r="AZ45" s="7">
        <f t="shared" si="0"/>
        <v>1</v>
      </c>
      <c r="BA45" s="7">
        <f t="shared" si="1"/>
        <v>1</v>
      </c>
      <c r="BB45" s="4">
        <f t="shared" si="2"/>
        <v>1</v>
      </c>
      <c r="BC45" s="4">
        <f t="shared" si="3"/>
        <v>1</v>
      </c>
      <c r="BD45" s="7">
        <f t="shared" si="4"/>
        <v>0</v>
      </c>
      <c r="BE45" s="7">
        <f t="shared" si="5"/>
        <v>0</v>
      </c>
      <c r="BF45" s="7">
        <f t="shared" si="6"/>
        <v>1</v>
      </c>
      <c r="BG45" s="4">
        <f t="shared" si="7"/>
        <v>0</v>
      </c>
      <c r="BH45" s="4">
        <f t="shared" si="8"/>
        <v>0</v>
      </c>
      <c r="BI45" s="4">
        <f t="shared" si="9"/>
        <v>0</v>
      </c>
      <c r="BJ45" s="4">
        <f t="shared" si="10"/>
        <v>0</v>
      </c>
      <c r="BK45" s="4">
        <f t="shared" si="11"/>
        <v>0</v>
      </c>
      <c r="BL45" s="4">
        <f t="shared" si="12"/>
        <v>0</v>
      </c>
      <c r="BM45" s="4">
        <f t="shared" si="13"/>
        <v>0</v>
      </c>
      <c r="BN45" s="4">
        <f t="shared" si="14"/>
        <v>0</v>
      </c>
      <c r="BO45" s="7">
        <f t="shared" si="15"/>
        <v>0</v>
      </c>
      <c r="BQ45" s="5"/>
    </row>
    <row r="46" spans="1:69" ht="20.25" customHeight="1">
      <c r="A46" s="340"/>
      <c r="B46" s="153">
        <v>8</v>
      </c>
      <c r="C46" s="184"/>
      <c r="D46" s="89"/>
      <c r="E46" s="76"/>
      <c r="F46" s="236"/>
      <c r="G46" s="115"/>
      <c r="H46" s="76"/>
      <c r="I46" s="236"/>
      <c r="J46" s="89"/>
      <c r="K46" s="70"/>
      <c r="L46" s="88"/>
      <c r="M46" s="90"/>
      <c r="N46" s="70"/>
      <c r="O46" s="88"/>
      <c r="P46" s="89"/>
      <c r="Q46" s="70"/>
      <c r="R46" s="88"/>
      <c r="S46" s="89">
        <v>21</v>
      </c>
      <c r="T46" s="70" t="s">
        <v>36</v>
      </c>
      <c r="U46" s="88"/>
      <c r="V46" s="89"/>
      <c r="W46" s="70"/>
      <c r="X46" s="169"/>
      <c r="Y46" s="89"/>
      <c r="Z46" s="76"/>
      <c r="AA46" s="236"/>
      <c r="AB46" s="119"/>
      <c r="AC46" s="70"/>
      <c r="AD46" s="236"/>
      <c r="AE46" s="91">
        <v>23</v>
      </c>
      <c r="AF46" s="76" t="s">
        <v>145</v>
      </c>
      <c r="AG46" s="147" t="s">
        <v>20</v>
      </c>
      <c r="AH46" s="148" t="s">
        <v>20</v>
      </c>
      <c r="AI46" s="70" t="s">
        <v>29</v>
      </c>
      <c r="AJ46" s="281"/>
      <c r="AK46" s="90"/>
      <c r="AL46" s="70"/>
      <c r="AM46" s="91"/>
      <c r="AN46" s="90"/>
      <c r="AO46" s="285"/>
      <c r="AP46" s="91"/>
      <c r="AQ46" s="108"/>
      <c r="AR46" s="285"/>
      <c r="AS46" s="91"/>
      <c r="AT46" s="108"/>
      <c r="AU46" s="285"/>
      <c r="AV46" s="91"/>
      <c r="AW46" s="90" t="s">
        <v>20</v>
      </c>
      <c r="AX46" s="66" t="s">
        <v>32</v>
      </c>
      <c r="AY46" s="6">
        <v>8</v>
      </c>
      <c r="AZ46" s="7">
        <f t="shared" si="0"/>
        <v>0</v>
      </c>
      <c r="BA46" s="7">
        <f t="shared" si="1"/>
        <v>1</v>
      </c>
      <c r="BB46" s="4">
        <f t="shared" si="2"/>
        <v>0</v>
      </c>
      <c r="BC46" s="4">
        <f t="shared" si="3"/>
        <v>0</v>
      </c>
      <c r="BD46" s="7">
        <f t="shared" si="4"/>
        <v>0</v>
      </c>
      <c r="BE46" s="7">
        <f t="shared" si="5"/>
        <v>0</v>
      </c>
      <c r="BF46" s="7">
        <f t="shared" si="6"/>
        <v>0</v>
      </c>
      <c r="BG46" s="4">
        <f t="shared" si="7"/>
        <v>0</v>
      </c>
      <c r="BH46" s="4">
        <f t="shared" si="8"/>
        <v>0</v>
      </c>
      <c r="BI46" s="4">
        <f t="shared" si="9"/>
        <v>0</v>
      </c>
      <c r="BJ46" s="4">
        <f t="shared" si="10"/>
        <v>0</v>
      </c>
      <c r="BK46" s="4">
        <f t="shared" si="11"/>
        <v>0</v>
      </c>
      <c r="BL46" s="4">
        <f t="shared" si="12"/>
        <v>0</v>
      </c>
      <c r="BM46" s="4">
        <f t="shared" si="13"/>
        <v>0</v>
      </c>
      <c r="BN46" s="4">
        <f t="shared" si="14"/>
        <v>0</v>
      </c>
      <c r="BO46" s="7">
        <f t="shared" si="15"/>
        <v>0</v>
      </c>
      <c r="BQ46" s="5"/>
    </row>
    <row r="47" spans="1:69" ht="20.25" customHeight="1" thickBot="1">
      <c r="A47" s="341"/>
      <c r="B47" s="61">
        <v>9</v>
      </c>
      <c r="C47" s="189"/>
      <c r="D47" s="97"/>
      <c r="E47" s="70"/>
      <c r="F47" s="96"/>
      <c r="G47" s="97"/>
      <c r="H47" s="77"/>
      <c r="I47" s="96"/>
      <c r="J47" s="97"/>
      <c r="K47" s="77"/>
      <c r="L47" s="96"/>
      <c r="M47" s="97"/>
      <c r="N47" s="77"/>
      <c r="O47" s="96"/>
      <c r="P47" s="97"/>
      <c r="Q47" s="77"/>
      <c r="R47" s="96"/>
      <c r="S47" s="97"/>
      <c r="T47" s="77"/>
      <c r="U47" s="88"/>
      <c r="V47" s="89"/>
      <c r="W47" s="77"/>
      <c r="X47" s="175"/>
      <c r="Y47" s="97"/>
      <c r="Z47" s="77"/>
      <c r="AA47" s="96"/>
      <c r="AB47" s="97"/>
      <c r="AC47" s="77"/>
      <c r="AD47" s="96"/>
      <c r="AE47" s="97"/>
      <c r="AF47" s="77"/>
      <c r="AG47" s="96"/>
      <c r="AH47" s="100"/>
      <c r="AI47" s="77"/>
      <c r="AJ47" s="283"/>
      <c r="AK47" s="98"/>
      <c r="AL47" s="77"/>
      <c r="AM47" s="96"/>
      <c r="AN47" s="98"/>
      <c r="AO47" s="291"/>
      <c r="AP47" s="293"/>
      <c r="AQ47" s="98"/>
      <c r="AR47" s="291"/>
      <c r="AS47" s="293"/>
      <c r="AT47" s="98"/>
      <c r="AU47" s="291"/>
      <c r="AV47" s="293"/>
      <c r="AW47" s="246"/>
      <c r="AX47" s="245"/>
      <c r="AY47" s="8">
        <v>9</v>
      </c>
      <c r="AZ47" s="9">
        <f t="shared" si="0"/>
        <v>0</v>
      </c>
      <c r="BA47" s="9">
        <f t="shared" si="1"/>
        <v>0</v>
      </c>
      <c r="BB47" s="9">
        <f t="shared" si="2"/>
        <v>0</v>
      </c>
      <c r="BC47" s="9">
        <f t="shared" si="3"/>
        <v>0</v>
      </c>
      <c r="BD47" s="10">
        <f t="shared" si="4"/>
        <v>0</v>
      </c>
      <c r="BE47" s="10">
        <f t="shared" si="5"/>
        <v>0</v>
      </c>
      <c r="BF47" s="10">
        <f t="shared" si="6"/>
        <v>0</v>
      </c>
      <c r="BG47" s="9">
        <f t="shared" si="7"/>
        <v>0</v>
      </c>
      <c r="BH47" s="9">
        <f t="shared" si="8"/>
        <v>0</v>
      </c>
      <c r="BI47" s="9">
        <f t="shared" si="9"/>
        <v>0</v>
      </c>
      <c r="BJ47" s="9">
        <f t="shared" si="10"/>
        <v>0</v>
      </c>
      <c r="BK47" s="9">
        <f t="shared" si="11"/>
        <v>0</v>
      </c>
      <c r="BL47" s="9">
        <f>COUNTIF(D47:AR47,"36a")</f>
        <v>0</v>
      </c>
      <c r="BM47" s="9">
        <f t="shared" si="13"/>
        <v>0</v>
      </c>
      <c r="BN47" s="9">
        <f t="shared" si="14"/>
        <v>0</v>
      </c>
      <c r="BO47" s="10">
        <f t="shared" si="15"/>
        <v>0</v>
      </c>
      <c r="BQ47" s="5"/>
    </row>
    <row r="48" spans="1:69" ht="47.25">
      <c r="A48" s="15"/>
      <c r="B48" s="16"/>
      <c r="C48" s="17"/>
      <c r="D48" s="103"/>
      <c r="E48" s="17"/>
      <c r="F48" s="17"/>
      <c r="G48" s="17"/>
      <c r="H48" s="17"/>
      <c r="I48" s="103"/>
      <c r="J48" s="17"/>
      <c r="K48" s="18"/>
      <c r="L48" s="103"/>
      <c r="M48" s="103"/>
      <c r="N48" s="18"/>
      <c r="O48" s="103"/>
      <c r="P48" s="103"/>
      <c r="Q48" s="18"/>
      <c r="R48" s="138"/>
      <c r="S48" s="139"/>
      <c r="T48" s="20"/>
      <c r="U48" s="176"/>
      <c r="V48" s="176"/>
      <c r="W48" s="20"/>
      <c r="X48" s="177"/>
      <c r="Y48" s="112"/>
      <c r="Z48" s="22"/>
      <c r="AB48" s="112"/>
      <c r="AD48" s="112"/>
      <c r="AE48" s="23"/>
      <c r="AF48" s="21"/>
      <c r="AJ48" s="112"/>
      <c r="AL48" s="21"/>
      <c r="AM48" s="112"/>
      <c r="AO48" s="21"/>
      <c r="BQ48" s="5"/>
    </row>
    <row r="49" spans="2:23" ht="15.75">
      <c r="B49" s="16"/>
      <c r="C49" s="17"/>
      <c r="D49" s="103"/>
      <c r="E49" s="17"/>
      <c r="F49" s="17"/>
      <c r="G49" s="17"/>
      <c r="H49" s="17"/>
      <c r="I49" s="103"/>
      <c r="J49" s="17"/>
      <c r="K49" s="18"/>
      <c r="L49" s="103"/>
      <c r="M49" s="103"/>
      <c r="N49" s="18"/>
      <c r="O49" s="103"/>
      <c r="P49" s="103"/>
      <c r="Q49" s="18"/>
      <c r="R49" s="138"/>
      <c r="S49" s="139"/>
      <c r="T49" s="19"/>
      <c r="U49" s="138"/>
      <c r="V49" s="138"/>
      <c r="W49" s="19"/>
    </row>
    <row r="50" spans="2:23" ht="15.75">
      <c r="B50" s="24"/>
      <c r="C50" s="113"/>
      <c r="D50" s="122"/>
      <c r="E50" s="25"/>
      <c r="F50" s="113"/>
      <c r="G50" s="113"/>
      <c r="H50" s="25"/>
      <c r="I50" s="122"/>
      <c r="J50" s="113"/>
      <c r="K50" s="26"/>
      <c r="L50" s="122"/>
      <c r="M50" s="122"/>
      <c r="N50" s="26"/>
      <c r="O50" s="122"/>
      <c r="P50" s="122"/>
      <c r="Q50" s="26"/>
      <c r="R50" s="113"/>
      <c r="S50" s="122"/>
      <c r="T50" s="25"/>
      <c r="U50" s="113"/>
      <c r="V50" s="113"/>
      <c r="W50" s="25"/>
    </row>
    <row r="51" spans="2:23" ht="15.75">
      <c r="B51" s="24"/>
      <c r="C51" s="44"/>
      <c r="D51" s="44"/>
      <c r="E51" s="27"/>
      <c r="F51" s="44"/>
      <c r="G51" s="44"/>
      <c r="H51" s="27"/>
      <c r="I51" s="44"/>
      <c r="J51" s="44"/>
      <c r="K51" s="27"/>
      <c r="L51" s="44"/>
      <c r="M51" s="44"/>
      <c r="N51" s="27"/>
      <c r="O51" s="44"/>
      <c r="P51" s="44"/>
      <c r="Q51" s="27"/>
      <c r="R51" s="113"/>
      <c r="S51" s="122"/>
      <c r="T51" s="25"/>
      <c r="U51" s="113"/>
      <c r="V51" s="113"/>
      <c r="W51" s="25"/>
    </row>
    <row r="52" spans="2:23" ht="15.75">
      <c r="B52" s="24"/>
      <c r="C52" s="44"/>
      <c r="D52" s="103"/>
      <c r="E52" s="27"/>
      <c r="F52" s="44"/>
      <c r="G52" s="44"/>
      <c r="H52" s="27"/>
      <c r="I52" s="103"/>
      <c r="J52" s="44"/>
      <c r="K52" s="18"/>
      <c r="L52" s="103"/>
      <c r="M52" s="103"/>
      <c r="N52" s="18"/>
      <c r="O52" s="103"/>
      <c r="P52" s="103"/>
      <c r="Q52" s="18"/>
      <c r="R52" s="113"/>
      <c r="S52" s="122"/>
      <c r="T52" s="25"/>
      <c r="U52" s="113"/>
      <c r="V52" s="113"/>
      <c r="W52" s="25"/>
    </row>
    <row r="53" spans="2:23" ht="20.25">
      <c r="B53" s="24"/>
      <c r="C53" s="44"/>
      <c r="D53" s="103"/>
      <c r="E53" s="27"/>
      <c r="F53" s="44"/>
      <c r="G53" s="44"/>
      <c r="H53" s="27"/>
      <c r="I53" s="103"/>
      <c r="J53" s="44"/>
      <c r="K53" s="18"/>
      <c r="L53" s="103"/>
      <c r="M53" s="103"/>
      <c r="N53" s="18"/>
      <c r="O53" s="103"/>
      <c r="P53" s="103"/>
      <c r="Q53" s="18"/>
      <c r="R53" s="113"/>
      <c r="S53" s="122"/>
      <c r="T53" s="28"/>
      <c r="U53" s="28"/>
      <c r="V53" s="28"/>
      <c r="W53" s="28"/>
    </row>
    <row r="54" spans="2:23" ht="15.75">
      <c r="B54" s="24"/>
      <c r="C54" s="44"/>
      <c r="D54" s="103"/>
      <c r="E54" s="27"/>
      <c r="F54" s="44"/>
      <c r="G54" s="44"/>
      <c r="H54" s="27"/>
      <c r="I54" s="103"/>
      <c r="J54" s="44"/>
      <c r="K54" s="18"/>
      <c r="L54" s="103"/>
      <c r="M54" s="103"/>
      <c r="N54" s="18"/>
      <c r="O54" s="103"/>
      <c r="P54" s="103"/>
      <c r="Q54" s="18"/>
      <c r="R54" s="113"/>
      <c r="S54" s="122"/>
      <c r="T54" s="25"/>
      <c r="U54" s="113"/>
      <c r="V54" s="113"/>
      <c r="W54" s="25"/>
    </row>
    <row r="55" spans="2:23" ht="15.75">
      <c r="B55" s="24"/>
      <c r="C55" s="44"/>
      <c r="D55" s="103"/>
      <c r="E55" s="27"/>
      <c r="F55" s="44"/>
      <c r="G55" s="44"/>
      <c r="H55" s="27"/>
      <c r="I55" s="103"/>
      <c r="J55" s="44"/>
      <c r="K55" s="18"/>
      <c r="L55" s="103"/>
      <c r="M55" s="103"/>
      <c r="N55" s="18"/>
      <c r="O55" s="103"/>
      <c r="P55" s="103"/>
      <c r="Q55" s="18"/>
      <c r="R55" s="113"/>
      <c r="S55" s="122"/>
      <c r="T55" s="25"/>
      <c r="U55" s="113"/>
      <c r="V55" s="113"/>
      <c r="W55" s="25"/>
    </row>
    <row r="56" spans="2:23" ht="15.75">
      <c r="B56" s="24"/>
      <c r="C56" s="44"/>
      <c r="D56" s="103"/>
      <c r="E56" s="27"/>
      <c r="F56" s="44"/>
      <c r="G56" s="44"/>
      <c r="H56" s="27"/>
      <c r="I56" s="103"/>
      <c r="J56" s="44"/>
      <c r="K56" s="18"/>
      <c r="L56" s="103"/>
      <c r="M56" s="103"/>
      <c r="N56" s="18"/>
      <c r="O56" s="103"/>
      <c r="P56" s="103"/>
      <c r="Q56" s="18"/>
      <c r="R56" s="113"/>
      <c r="S56" s="122"/>
      <c r="T56" s="25"/>
      <c r="U56" s="113"/>
      <c r="V56" s="113"/>
      <c r="W56" s="25"/>
    </row>
    <row r="57" spans="2:23" ht="15.75">
      <c r="B57" s="24"/>
      <c r="C57" s="44"/>
      <c r="D57" s="103"/>
      <c r="E57" s="27"/>
      <c r="F57" s="44"/>
      <c r="G57" s="44"/>
      <c r="H57" s="27"/>
      <c r="I57" s="103"/>
      <c r="J57" s="44"/>
      <c r="K57" s="18"/>
      <c r="L57" s="103"/>
      <c r="M57" s="103"/>
      <c r="N57" s="18"/>
      <c r="O57" s="103"/>
      <c r="P57" s="103"/>
      <c r="Q57" s="18"/>
      <c r="R57" s="113"/>
      <c r="S57" s="122"/>
      <c r="T57" s="25"/>
      <c r="U57" s="113"/>
      <c r="V57" s="113"/>
      <c r="W57" s="25"/>
    </row>
    <row r="58" spans="2:23" ht="15.75">
      <c r="B58" s="24"/>
      <c r="C58" s="44"/>
      <c r="D58" s="103"/>
      <c r="E58" s="27"/>
      <c r="F58" s="44"/>
      <c r="G58" s="44"/>
      <c r="H58" s="27"/>
      <c r="I58" s="103"/>
      <c r="J58" s="44"/>
      <c r="K58" s="18"/>
      <c r="L58" s="103"/>
      <c r="M58" s="103"/>
      <c r="N58" s="18"/>
      <c r="O58" s="103"/>
      <c r="P58" s="103"/>
      <c r="Q58" s="18"/>
      <c r="R58" s="113"/>
      <c r="S58" s="122"/>
      <c r="T58" s="25"/>
      <c r="U58" s="113"/>
      <c r="V58" s="113"/>
      <c r="W58" s="25"/>
    </row>
    <row r="59" spans="2:23" ht="15.75">
      <c r="B59" s="30"/>
      <c r="C59" s="193"/>
      <c r="D59" s="34"/>
      <c r="E59" s="32"/>
      <c r="F59" s="123"/>
      <c r="G59" s="123"/>
      <c r="H59" s="32"/>
      <c r="I59" s="143"/>
      <c r="J59" s="196"/>
      <c r="K59" s="32"/>
      <c r="L59" s="123"/>
      <c r="M59" s="123"/>
      <c r="N59" s="32"/>
      <c r="O59" s="123"/>
      <c r="P59" s="123"/>
      <c r="Q59" s="32"/>
      <c r="R59" s="123"/>
      <c r="S59" s="140"/>
      <c r="T59" s="33"/>
      <c r="U59" s="178"/>
      <c r="V59" s="178"/>
      <c r="W59" s="33"/>
    </row>
    <row r="60" spans="2:23" ht="20.25">
      <c r="B60" s="30"/>
      <c r="C60" s="193"/>
      <c r="D60" s="34"/>
      <c r="E60" s="32"/>
      <c r="F60" s="123"/>
      <c r="G60" s="123"/>
      <c r="H60" s="32"/>
      <c r="I60" s="125"/>
      <c r="J60" s="144"/>
      <c r="K60" s="36"/>
      <c r="L60" s="124"/>
      <c r="M60" s="124"/>
      <c r="N60" s="36"/>
      <c r="O60" s="124"/>
      <c r="P60" s="124"/>
      <c r="Q60" s="36"/>
      <c r="R60" s="124"/>
      <c r="S60" s="140"/>
      <c r="T60" s="33"/>
      <c r="U60" s="178"/>
      <c r="V60" s="178"/>
      <c r="W60" s="33"/>
    </row>
    <row r="61" spans="2:23" ht="20.25">
      <c r="B61" s="30"/>
      <c r="C61" s="193"/>
      <c r="D61" s="34"/>
      <c r="E61" s="35"/>
      <c r="F61" s="125"/>
      <c r="G61" s="125"/>
      <c r="H61" s="35"/>
      <c r="I61" s="143"/>
      <c r="J61" s="34"/>
      <c r="K61" s="35"/>
      <c r="L61" s="125"/>
      <c r="M61" s="125"/>
      <c r="N61" s="35"/>
      <c r="O61" s="125"/>
      <c r="P61" s="125"/>
      <c r="Q61" s="35"/>
      <c r="R61" s="125"/>
      <c r="S61" s="60"/>
      <c r="T61" s="38"/>
      <c r="U61" s="102"/>
      <c r="V61" s="102"/>
      <c r="W61" s="38"/>
    </row>
    <row r="62" spans="2:23" ht="20.25">
      <c r="B62" s="30"/>
      <c r="C62" s="193"/>
      <c r="D62" s="34"/>
      <c r="E62" s="32"/>
      <c r="F62" s="123"/>
      <c r="G62" s="123"/>
      <c r="H62" s="32"/>
      <c r="I62" s="125"/>
      <c r="J62" s="34"/>
      <c r="K62" s="32"/>
      <c r="L62" s="123"/>
      <c r="M62" s="123"/>
      <c r="N62" s="32"/>
      <c r="O62" s="123"/>
      <c r="P62" s="123"/>
      <c r="Q62" s="32"/>
      <c r="R62" s="123"/>
      <c r="S62" s="60"/>
      <c r="T62" s="38"/>
      <c r="U62" s="102"/>
      <c r="V62" s="102"/>
      <c r="W62" s="38"/>
    </row>
    <row r="63" spans="2:23" ht="15.75">
      <c r="B63" s="30"/>
      <c r="C63" s="193"/>
      <c r="D63" s="34"/>
      <c r="E63" s="32"/>
      <c r="F63" s="123"/>
      <c r="G63" s="123"/>
      <c r="H63" s="32"/>
      <c r="I63" s="34"/>
      <c r="J63" s="34"/>
      <c r="K63" s="36"/>
      <c r="L63" s="124"/>
      <c r="M63" s="124"/>
      <c r="N63" s="36"/>
      <c r="O63" s="124"/>
      <c r="P63" s="124"/>
      <c r="Q63" s="36"/>
      <c r="R63" s="124"/>
      <c r="S63" s="60"/>
      <c r="T63" s="38"/>
      <c r="U63" s="102"/>
      <c r="V63" s="102"/>
      <c r="W63" s="38"/>
    </row>
    <row r="64" spans="2:23" ht="15.75">
      <c r="B64" s="30"/>
      <c r="C64" s="193"/>
      <c r="D64" s="34"/>
      <c r="E64" s="36"/>
      <c r="F64" s="124"/>
      <c r="G64" s="124"/>
      <c r="H64" s="36"/>
      <c r="I64" s="124"/>
      <c r="J64" s="34"/>
      <c r="K64" s="32"/>
      <c r="L64" s="123"/>
      <c r="M64" s="123"/>
      <c r="N64" s="32"/>
      <c r="O64" s="123"/>
      <c r="P64" s="123"/>
      <c r="Q64" s="32"/>
      <c r="R64" s="123"/>
      <c r="S64" s="60"/>
      <c r="T64" s="38"/>
      <c r="U64" s="102"/>
      <c r="V64" s="102"/>
      <c r="W64" s="38"/>
    </row>
    <row r="65" spans="2:23" ht="15.75">
      <c r="B65" s="30"/>
      <c r="C65" s="194"/>
      <c r="D65" s="41"/>
      <c r="E65" s="39"/>
      <c r="F65" s="194"/>
      <c r="G65" s="194"/>
      <c r="H65" s="39"/>
      <c r="I65" s="41"/>
      <c r="J65" s="194"/>
      <c r="K65" s="36"/>
      <c r="L65" s="124"/>
      <c r="M65" s="124"/>
      <c r="N65" s="36"/>
      <c r="O65" s="124"/>
      <c r="P65" s="124"/>
      <c r="Q65" s="36"/>
      <c r="R65" s="60"/>
      <c r="S65" s="60"/>
      <c r="T65" s="38"/>
      <c r="U65" s="102"/>
      <c r="V65" s="102"/>
      <c r="W65" s="38"/>
    </row>
    <row r="66" spans="2:23" ht="15.75">
      <c r="B66" s="30"/>
      <c r="C66" s="194"/>
      <c r="D66" s="41"/>
      <c r="E66" s="39"/>
      <c r="F66" s="194"/>
      <c r="G66" s="194"/>
      <c r="H66" s="39"/>
      <c r="I66" s="41"/>
      <c r="J66" s="194"/>
      <c r="K66" s="40"/>
      <c r="L66" s="41"/>
      <c r="M66" s="41"/>
      <c r="N66" s="40"/>
      <c r="O66" s="41"/>
      <c r="P66" s="41"/>
      <c r="Q66" s="40"/>
      <c r="R66" s="60"/>
      <c r="S66" s="60"/>
      <c r="T66" s="38"/>
      <c r="U66" s="102"/>
      <c r="V66" s="102"/>
      <c r="W66" s="38"/>
    </row>
    <row r="67" spans="2:23" ht="15.75">
      <c r="B67" s="30"/>
      <c r="C67" s="34"/>
      <c r="D67" s="34"/>
      <c r="E67" s="32"/>
      <c r="F67" s="123"/>
      <c r="G67" s="123"/>
      <c r="H67" s="32"/>
      <c r="I67" s="41"/>
      <c r="J67" s="194"/>
      <c r="K67" s="36"/>
      <c r="L67" s="124"/>
      <c r="M67" s="124"/>
      <c r="N67" s="36"/>
      <c r="O67" s="124"/>
      <c r="P67" s="124"/>
      <c r="Q67" s="36"/>
      <c r="R67" s="60"/>
      <c r="S67" s="60"/>
      <c r="T67" s="38"/>
      <c r="U67" s="102"/>
      <c r="V67" s="102"/>
      <c r="W67" s="38"/>
    </row>
    <row r="68" spans="2:23" ht="15.75">
      <c r="B68" s="30"/>
      <c r="C68" s="34"/>
      <c r="D68" s="34"/>
      <c r="E68" s="36"/>
      <c r="F68" s="124"/>
      <c r="G68" s="124"/>
      <c r="H68" s="36"/>
      <c r="I68" s="41"/>
      <c r="J68" s="194"/>
      <c r="K68" s="36"/>
      <c r="L68" s="124"/>
      <c r="M68" s="124"/>
      <c r="N68" s="36"/>
      <c r="O68" s="124"/>
      <c r="P68" s="124"/>
      <c r="Q68" s="36"/>
      <c r="R68" s="60"/>
      <c r="S68" s="60"/>
      <c r="T68" s="38"/>
      <c r="U68" s="102"/>
      <c r="V68" s="102"/>
      <c r="W68" s="38"/>
    </row>
    <row r="69" spans="2:23" ht="15.75">
      <c r="B69" s="30"/>
      <c r="C69" s="194"/>
      <c r="D69" s="41"/>
      <c r="E69" s="39"/>
      <c r="F69" s="194"/>
      <c r="G69" s="194"/>
      <c r="H69" s="39"/>
      <c r="I69" s="41"/>
      <c r="J69" s="194"/>
      <c r="K69" s="36"/>
      <c r="L69" s="124"/>
      <c r="M69" s="124"/>
      <c r="N69" s="36"/>
      <c r="O69" s="124"/>
      <c r="P69" s="124"/>
      <c r="Q69" s="36"/>
      <c r="R69" s="60"/>
      <c r="S69" s="60"/>
      <c r="T69" s="38"/>
      <c r="U69" s="102"/>
      <c r="V69" s="102"/>
      <c r="W69" s="38"/>
    </row>
    <row r="70" spans="2:23" ht="15">
      <c r="B70" s="37"/>
      <c r="C70" s="195"/>
      <c r="D70" s="60"/>
      <c r="E70" s="7"/>
      <c r="F70" s="195"/>
      <c r="G70" s="195"/>
      <c r="H70" s="7"/>
      <c r="I70" s="60"/>
      <c r="J70" s="41"/>
      <c r="K70" s="37"/>
      <c r="L70" s="60"/>
      <c r="M70" s="60"/>
      <c r="N70" s="37"/>
      <c r="O70" s="60"/>
      <c r="P70" s="60"/>
      <c r="Q70" s="37"/>
      <c r="R70" s="60"/>
      <c r="S70" s="60"/>
      <c r="T70" s="38"/>
      <c r="U70" s="102"/>
      <c r="V70" s="102"/>
      <c r="W70" s="38"/>
    </row>
    <row r="71" spans="2:23" ht="15.75">
      <c r="B71" s="37"/>
      <c r="C71" s="194"/>
      <c r="D71" s="41"/>
      <c r="E71" s="36"/>
      <c r="F71" s="124"/>
      <c r="G71" s="124"/>
      <c r="H71" s="36"/>
      <c r="I71" s="41"/>
      <c r="J71" s="41"/>
      <c r="K71" s="36"/>
      <c r="L71" s="124"/>
      <c r="M71" s="124"/>
      <c r="N71" s="36"/>
      <c r="O71" s="124"/>
      <c r="P71" s="124"/>
      <c r="Q71" s="36"/>
      <c r="R71" s="60"/>
      <c r="S71" s="60"/>
      <c r="T71" s="38"/>
      <c r="U71" s="102"/>
      <c r="V71" s="102"/>
      <c r="W71" s="38"/>
    </row>
    <row r="72" spans="2:38" ht="20.25">
      <c r="B72" s="37"/>
      <c r="C72" s="194"/>
      <c r="D72" s="41"/>
      <c r="E72" s="36"/>
      <c r="F72" s="124"/>
      <c r="G72" s="124"/>
      <c r="H72" s="36"/>
      <c r="I72" s="41"/>
      <c r="J72" s="41"/>
      <c r="K72" s="40"/>
      <c r="L72" s="41"/>
      <c r="M72" s="41"/>
      <c r="N72" s="40"/>
      <c r="O72" s="41"/>
      <c r="P72" s="41"/>
      <c r="Q72" s="40"/>
      <c r="R72" s="60"/>
      <c r="S72" s="60"/>
      <c r="T72" s="38"/>
      <c r="U72" s="102"/>
      <c r="V72" s="102"/>
      <c r="W72" s="38"/>
      <c r="AL72" s="29"/>
    </row>
    <row r="73" spans="2:23" ht="15.75">
      <c r="B73" s="37"/>
      <c r="C73" s="194"/>
      <c r="D73" s="41"/>
      <c r="E73" s="36"/>
      <c r="F73" s="124"/>
      <c r="G73" s="124"/>
      <c r="H73" s="36"/>
      <c r="I73" s="41"/>
      <c r="J73" s="41"/>
      <c r="K73" s="32"/>
      <c r="L73" s="123"/>
      <c r="M73" s="123"/>
      <c r="N73" s="32"/>
      <c r="O73" s="123"/>
      <c r="P73" s="123"/>
      <c r="Q73" s="32"/>
      <c r="R73" s="60"/>
      <c r="S73" s="60"/>
      <c r="T73" s="38"/>
      <c r="U73" s="102"/>
      <c r="V73" s="102"/>
      <c r="W73" s="38"/>
    </row>
    <row r="74" spans="2:23" ht="15.75">
      <c r="B74" s="37"/>
      <c r="C74" s="194"/>
      <c r="D74" s="41"/>
      <c r="E74" s="36"/>
      <c r="F74" s="124"/>
      <c r="G74" s="124"/>
      <c r="H74" s="36"/>
      <c r="I74" s="41"/>
      <c r="J74" s="41"/>
      <c r="K74" s="36"/>
      <c r="L74" s="124"/>
      <c r="M74" s="124"/>
      <c r="N74" s="36"/>
      <c r="O74" s="124"/>
      <c r="P74" s="124"/>
      <c r="Q74" s="36"/>
      <c r="R74" s="60"/>
      <c r="S74" s="60"/>
      <c r="T74" s="38"/>
      <c r="U74" s="102"/>
      <c r="V74" s="102"/>
      <c r="W74" s="38"/>
    </row>
    <row r="75" spans="1:69" ht="15.75">
      <c r="A75" s="38"/>
      <c r="B75" s="37"/>
      <c r="C75" s="194"/>
      <c r="D75" s="41"/>
      <c r="E75" s="39"/>
      <c r="F75" s="194"/>
      <c r="G75" s="194"/>
      <c r="H75" s="39"/>
      <c r="I75" s="41"/>
      <c r="J75" s="41"/>
      <c r="K75" s="40"/>
      <c r="L75" s="41"/>
      <c r="M75" s="41"/>
      <c r="N75" s="40"/>
      <c r="O75" s="41"/>
      <c r="P75" s="41"/>
      <c r="Q75" s="40"/>
      <c r="R75" s="60"/>
      <c r="S75" s="60"/>
      <c r="T75" s="38"/>
      <c r="U75" s="102"/>
      <c r="V75" s="102"/>
      <c r="W75" s="38"/>
      <c r="X75" s="102"/>
      <c r="Y75" s="102"/>
      <c r="Z75" s="38"/>
      <c r="AA75" s="102"/>
      <c r="AB75" s="102"/>
      <c r="AC75" s="38"/>
      <c r="AD75" s="102"/>
      <c r="AE75" s="102"/>
      <c r="AF75" s="38"/>
      <c r="AG75" s="102"/>
      <c r="AH75" s="102"/>
      <c r="AI75" s="38"/>
      <c r="AJ75" s="102"/>
      <c r="AK75" s="102"/>
      <c r="AL75" s="38"/>
      <c r="AM75" s="102"/>
      <c r="AN75" s="102"/>
      <c r="AO75" s="38"/>
      <c r="AP75" s="102"/>
      <c r="AQ75" s="102"/>
      <c r="AR75" s="38"/>
      <c r="AS75" s="102"/>
      <c r="AT75" s="102"/>
      <c r="AU75" s="38"/>
      <c r="AV75" s="102"/>
      <c r="AW75" s="102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</row>
    <row r="76" spans="1:69" ht="15.75">
      <c r="A76" s="38"/>
      <c r="B76" s="37"/>
      <c r="C76" s="194"/>
      <c r="D76" s="41"/>
      <c r="E76" s="39"/>
      <c r="F76" s="194"/>
      <c r="G76" s="194"/>
      <c r="H76" s="39"/>
      <c r="I76" s="41"/>
      <c r="J76" s="41"/>
      <c r="K76" s="36"/>
      <c r="L76" s="124"/>
      <c r="M76" s="124"/>
      <c r="N76" s="36"/>
      <c r="O76" s="124"/>
      <c r="P76" s="124"/>
      <c r="Q76" s="36"/>
      <c r="R76" s="60"/>
      <c r="S76" s="60"/>
      <c r="T76" s="38"/>
      <c r="U76" s="102"/>
      <c r="V76" s="102"/>
      <c r="W76" s="38"/>
      <c r="X76" s="102"/>
      <c r="Y76" s="102"/>
      <c r="Z76" s="38"/>
      <c r="AA76" s="102"/>
      <c r="AB76" s="102"/>
      <c r="AC76" s="38"/>
      <c r="AD76" s="102"/>
      <c r="AE76" s="102"/>
      <c r="AF76" s="38"/>
      <c r="AG76" s="102"/>
      <c r="AH76" s="102"/>
      <c r="AI76" s="38"/>
      <c r="AJ76" s="102"/>
      <c r="AK76" s="102"/>
      <c r="AL76" s="38"/>
      <c r="AM76" s="102"/>
      <c r="AN76" s="102"/>
      <c r="AO76" s="38"/>
      <c r="AP76" s="102"/>
      <c r="AQ76" s="102"/>
      <c r="AR76" s="38"/>
      <c r="AS76" s="102"/>
      <c r="AT76" s="102"/>
      <c r="AU76" s="38"/>
      <c r="AV76" s="102"/>
      <c r="AW76" s="102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</row>
    <row r="77" spans="1:69" ht="15.75">
      <c r="A77" s="38"/>
      <c r="B77" s="37"/>
      <c r="C77" s="194"/>
      <c r="D77" s="196"/>
      <c r="E77" s="32"/>
      <c r="F77" s="123"/>
      <c r="G77" s="123"/>
      <c r="H77" s="32"/>
      <c r="I77" s="41"/>
      <c r="J77" s="41"/>
      <c r="K77" s="37"/>
      <c r="L77" s="60"/>
      <c r="M77" s="60"/>
      <c r="N77" s="37"/>
      <c r="O77" s="60"/>
      <c r="P77" s="60"/>
      <c r="Q77" s="37"/>
      <c r="R77" s="60"/>
      <c r="S77" s="60"/>
      <c r="T77" s="38"/>
      <c r="U77" s="102"/>
      <c r="V77" s="102"/>
      <c r="W77" s="38"/>
      <c r="X77" s="102"/>
      <c r="Y77" s="102"/>
      <c r="Z77" s="38"/>
      <c r="AA77" s="102"/>
      <c r="AB77" s="102"/>
      <c r="AC77" s="38"/>
      <c r="AD77" s="102"/>
      <c r="AE77" s="102"/>
      <c r="AF77" s="38"/>
      <c r="AG77" s="102"/>
      <c r="AH77" s="102"/>
      <c r="AI77" s="38"/>
      <c r="AJ77" s="102"/>
      <c r="AK77" s="102"/>
      <c r="AL77" s="38"/>
      <c r="AM77" s="102"/>
      <c r="AN77" s="102"/>
      <c r="AO77" s="38"/>
      <c r="AP77" s="102"/>
      <c r="AQ77" s="102"/>
      <c r="AR77" s="38"/>
      <c r="AS77" s="102"/>
      <c r="AT77" s="102"/>
      <c r="AU77" s="38"/>
      <c r="AV77" s="102"/>
      <c r="AW77" s="102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</row>
    <row r="78" spans="1:69" ht="15.75">
      <c r="A78" s="326"/>
      <c r="B78" s="31"/>
      <c r="C78" s="197"/>
      <c r="D78" s="34"/>
      <c r="E78" s="36"/>
      <c r="F78" s="124"/>
      <c r="G78" s="124"/>
      <c r="H78" s="36"/>
      <c r="I78" s="143"/>
      <c r="J78" s="34"/>
      <c r="K78" s="36"/>
      <c r="L78" s="124"/>
      <c r="M78" s="124"/>
      <c r="N78" s="36"/>
      <c r="O78" s="124"/>
      <c r="P78" s="124"/>
      <c r="Q78" s="36"/>
      <c r="R78" s="124"/>
      <c r="S78" s="34"/>
      <c r="T78" s="18"/>
      <c r="U78" s="103"/>
      <c r="V78" s="103"/>
      <c r="W78" s="18"/>
      <c r="X78" s="17"/>
      <c r="Y78" s="42"/>
      <c r="Z78" s="18"/>
      <c r="AA78" s="17"/>
      <c r="AB78" s="17"/>
      <c r="AC78" s="43"/>
      <c r="AD78" s="17"/>
      <c r="AE78" s="17"/>
      <c r="AF78" s="18"/>
      <c r="AG78" s="103"/>
      <c r="AH78" s="103"/>
      <c r="AI78" s="18"/>
      <c r="AJ78" s="17"/>
      <c r="AK78" s="44"/>
      <c r="AL78" s="18"/>
      <c r="AM78" s="103"/>
      <c r="AN78" s="17"/>
      <c r="AO78" s="36"/>
      <c r="AP78" s="103"/>
      <c r="AQ78" s="17"/>
      <c r="AR78" s="43"/>
      <c r="AS78" s="103"/>
      <c r="AT78" s="17"/>
      <c r="AU78" s="43"/>
      <c r="AV78" s="103"/>
      <c r="AW78" s="17"/>
      <c r="AX78" s="43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38"/>
      <c r="BP78" s="38"/>
      <c r="BQ78" s="38"/>
    </row>
    <row r="79" spans="1:69" ht="15.75">
      <c r="A79" s="326"/>
      <c r="B79" s="31"/>
      <c r="C79" s="197"/>
      <c r="D79" s="34"/>
      <c r="E79" s="36"/>
      <c r="F79" s="124"/>
      <c r="G79" s="124"/>
      <c r="H79" s="36"/>
      <c r="I79" s="143"/>
      <c r="J79" s="34"/>
      <c r="K79" s="36"/>
      <c r="L79" s="124"/>
      <c r="M79" s="124"/>
      <c r="N79" s="36"/>
      <c r="O79" s="124"/>
      <c r="P79" s="124"/>
      <c r="Q79" s="36"/>
      <c r="R79" s="124"/>
      <c r="S79" s="34"/>
      <c r="T79" s="18"/>
      <c r="U79" s="103"/>
      <c r="V79" s="103"/>
      <c r="W79" s="18"/>
      <c r="X79" s="17"/>
      <c r="Y79" s="42"/>
      <c r="Z79" s="18"/>
      <c r="AA79" s="17"/>
      <c r="AB79" s="17"/>
      <c r="AC79" s="43"/>
      <c r="AD79" s="17"/>
      <c r="AE79" s="17"/>
      <c r="AF79" s="18"/>
      <c r="AG79" s="103"/>
      <c r="AH79" s="103"/>
      <c r="AI79" s="18"/>
      <c r="AJ79" s="17"/>
      <c r="AK79" s="42"/>
      <c r="AL79" s="18"/>
      <c r="AM79" s="103"/>
      <c r="AN79" s="17"/>
      <c r="AO79" s="36"/>
      <c r="AP79" s="103"/>
      <c r="AQ79" s="17"/>
      <c r="AR79" s="43"/>
      <c r="AS79" s="103"/>
      <c r="AT79" s="17"/>
      <c r="AU79" s="43"/>
      <c r="AV79" s="103"/>
      <c r="AW79" s="17"/>
      <c r="AX79" s="43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38"/>
      <c r="BP79" s="38"/>
      <c r="BQ79" s="38"/>
    </row>
    <row r="80" spans="1:69" ht="15.75">
      <c r="A80" s="326"/>
      <c r="B80" s="46"/>
      <c r="C80" s="198"/>
      <c r="D80" s="17"/>
      <c r="E80" s="18"/>
      <c r="F80" s="103"/>
      <c r="G80" s="103"/>
      <c r="H80" s="18"/>
      <c r="I80" s="141"/>
      <c r="J80" s="17"/>
      <c r="K80" s="43"/>
      <c r="L80" s="104"/>
      <c r="M80" s="104"/>
      <c r="N80" s="43"/>
      <c r="O80" s="104"/>
      <c r="P80" s="104"/>
      <c r="Q80" s="43"/>
      <c r="R80" s="17"/>
      <c r="S80" s="34"/>
      <c r="T80" s="43"/>
      <c r="U80" s="104"/>
      <c r="V80" s="104"/>
      <c r="W80" s="43"/>
      <c r="X80" s="17"/>
      <c r="Y80" s="42"/>
      <c r="Z80" s="43"/>
      <c r="AA80" s="17"/>
      <c r="AB80" s="17"/>
      <c r="AC80" s="43"/>
      <c r="AD80" s="17"/>
      <c r="AE80" s="17"/>
      <c r="AF80" s="18"/>
      <c r="AG80" s="104"/>
      <c r="AH80" s="104"/>
      <c r="AI80" s="43"/>
      <c r="AJ80" s="17"/>
      <c r="AK80" s="17"/>
      <c r="AL80" s="43"/>
      <c r="AM80" s="104"/>
      <c r="AN80" s="17"/>
      <c r="AO80" s="43"/>
      <c r="AP80" s="104"/>
      <c r="AQ80" s="34"/>
      <c r="AR80" s="43"/>
      <c r="AS80" s="104"/>
      <c r="AT80" s="34"/>
      <c r="AU80" s="43"/>
      <c r="AV80" s="104"/>
      <c r="AW80" s="34"/>
      <c r="AX80" s="43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38"/>
      <c r="BP80" s="38"/>
      <c r="BQ80" s="38"/>
    </row>
    <row r="81" spans="1:69" ht="20.25">
      <c r="A81" s="326"/>
      <c r="B81" s="46"/>
      <c r="C81" s="199"/>
      <c r="D81" s="17"/>
      <c r="E81" s="18"/>
      <c r="F81" s="103"/>
      <c r="G81" s="103"/>
      <c r="H81" s="18"/>
      <c r="I81" s="141"/>
      <c r="J81" s="17"/>
      <c r="K81" s="43"/>
      <c r="L81" s="104"/>
      <c r="M81" s="104"/>
      <c r="N81" s="43"/>
      <c r="O81" s="104"/>
      <c r="P81" s="104"/>
      <c r="Q81" s="43"/>
      <c r="R81" s="105"/>
      <c r="S81" s="17"/>
      <c r="T81" s="43"/>
      <c r="U81" s="104"/>
      <c r="V81" s="104"/>
      <c r="W81" s="43"/>
      <c r="X81" s="17"/>
      <c r="Y81" s="17"/>
      <c r="Z81" s="43"/>
      <c r="AA81" s="17"/>
      <c r="AB81" s="17"/>
      <c r="AC81" s="43"/>
      <c r="AD81" s="17"/>
      <c r="AE81" s="47"/>
      <c r="AF81" s="48"/>
      <c r="AG81" s="103"/>
      <c r="AH81" s="103"/>
      <c r="AI81" s="18"/>
      <c r="AJ81" s="17"/>
      <c r="AK81" s="17"/>
      <c r="AL81" s="18"/>
      <c r="AM81" s="103"/>
      <c r="AN81" s="17"/>
      <c r="AO81" s="18"/>
      <c r="AP81" s="103"/>
      <c r="AQ81" s="17"/>
      <c r="AR81" s="43"/>
      <c r="AS81" s="103"/>
      <c r="AT81" s="17"/>
      <c r="AU81" s="43"/>
      <c r="AV81" s="103"/>
      <c r="AW81" s="17"/>
      <c r="AX81" s="43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38"/>
      <c r="BP81" s="38"/>
      <c r="BQ81" s="38"/>
    </row>
    <row r="82" spans="1:69" ht="20.25">
      <c r="A82" s="326"/>
      <c r="B82" s="46"/>
      <c r="C82" s="199"/>
      <c r="D82" s="17"/>
      <c r="E82" s="43"/>
      <c r="F82" s="104"/>
      <c r="G82" s="104"/>
      <c r="H82" s="43"/>
      <c r="I82" s="105"/>
      <c r="J82" s="17"/>
      <c r="K82" s="18"/>
      <c r="L82" s="103"/>
      <c r="M82" s="103"/>
      <c r="N82" s="18"/>
      <c r="O82" s="103"/>
      <c r="P82" s="103"/>
      <c r="Q82" s="18"/>
      <c r="R82" s="141"/>
      <c r="S82" s="17"/>
      <c r="T82" s="43"/>
      <c r="U82" s="104"/>
      <c r="V82" s="104"/>
      <c r="W82" s="43"/>
      <c r="X82" s="17"/>
      <c r="Y82" s="17"/>
      <c r="Z82" s="43"/>
      <c r="AA82" s="17"/>
      <c r="AB82" s="17"/>
      <c r="AC82" s="43"/>
      <c r="AD82" s="17"/>
      <c r="AE82" s="17"/>
      <c r="AF82" s="43"/>
      <c r="AG82" s="103"/>
      <c r="AH82" s="103"/>
      <c r="AI82" s="18"/>
      <c r="AJ82" s="103"/>
      <c r="AK82" s="17"/>
      <c r="AL82" s="18"/>
      <c r="AM82" s="103"/>
      <c r="AN82" s="17"/>
      <c r="AO82" s="18"/>
      <c r="AP82" s="141"/>
      <c r="AQ82" s="17"/>
      <c r="AR82" s="43"/>
      <c r="AS82" s="141"/>
      <c r="AT82" s="17"/>
      <c r="AU82" s="43"/>
      <c r="AV82" s="141"/>
      <c r="AW82" s="17"/>
      <c r="AX82" s="43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38"/>
      <c r="BP82" s="38"/>
      <c r="BQ82" s="38"/>
    </row>
    <row r="83" spans="1:69" ht="20.25">
      <c r="A83" s="326"/>
      <c r="B83" s="46"/>
      <c r="C83" s="198"/>
      <c r="D83" s="17"/>
      <c r="E83" s="43"/>
      <c r="F83" s="104"/>
      <c r="G83" s="104"/>
      <c r="H83" s="43"/>
      <c r="I83" s="105"/>
      <c r="J83" s="17"/>
      <c r="K83" s="18"/>
      <c r="L83" s="103"/>
      <c r="M83" s="103"/>
      <c r="N83" s="18"/>
      <c r="O83" s="103"/>
      <c r="P83" s="103"/>
      <c r="Q83" s="18"/>
      <c r="R83" s="141"/>
      <c r="S83" s="17"/>
      <c r="T83" s="43"/>
      <c r="U83" s="104"/>
      <c r="V83" s="104"/>
      <c r="W83" s="43"/>
      <c r="X83" s="17"/>
      <c r="Y83" s="17"/>
      <c r="Z83" s="43"/>
      <c r="AA83" s="17"/>
      <c r="AB83" s="17"/>
      <c r="AC83" s="35"/>
      <c r="AD83" s="34"/>
      <c r="AE83" s="17"/>
      <c r="AF83" s="43"/>
      <c r="AG83" s="103"/>
      <c r="AH83" s="103"/>
      <c r="AI83" s="18"/>
      <c r="AJ83" s="103"/>
      <c r="AK83" s="17"/>
      <c r="AL83" s="45"/>
      <c r="AM83" s="103"/>
      <c r="AN83" s="17"/>
      <c r="AO83" s="18"/>
      <c r="AP83" s="17"/>
      <c r="AQ83" s="42"/>
      <c r="AR83" s="43"/>
      <c r="AS83" s="17"/>
      <c r="AT83" s="42"/>
      <c r="AU83" s="43"/>
      <c r="AV83" s="17"/>
      <c r="AW83" s="42"/>
      <c r="AX83" s="43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38"/>
      <c r="BP83" s="38"/>
      <c r="BQ83" s="38"/>
    </row>
    <row r="84" spans="1:69" ht="20.25">
      <c r="A84" s="326"/>
      <c r="B84" s="46"/>
      <c r="C84" s="198"/>
      <c r="D84" s="17"/>
      <c r="E84" s="43"/>
      <c r="F84" s="104"/>
      <c r="G84" s="104"/>
      <c r="H84" s="43"/>
      <c r="I84" s="17"/>
      <c r="J84" s="17"/>
      <c r="K84" s="18"/>
      <c r="L84" s="103"/>
      <c r="M84" s="103"/>
      <c r="N84" s="18"/>
      <c r="O84" s="103"/>
      <c r="P84" s="103"/>
      <c r="Q84" s="18"/>
      <c r="R84" s="103"/>
      <c r="S84" s="17"/>
      <c r="T84" s="49"/>
      <c r="U84" s="55"/>
      <c r="V84" s="55"/>
      <c r="W84" s="49"/>
      <c r="X84" s="103"/>
      <c r="Y84" s="182"/>
      <c r="Z84" s="43"/>
      <c r="AA84" s="17"/>
      <c r="AB84" s="17"/>
      <c r="AC84" s="45"/>
      <c r="AD84" s="17"/>
      <c r="AE84" s="17"/>
      <c r="AF84" s="43"/>
      <c r="AG84" s="105"/>
      <c r="AH84" s="105"/>
      <c r="AI84" s="45"/>
      <c r="AJ84" s="17"/>
      <c r="AK84" s="17"/>
      <c r="AL84" s="45"/>
      <c r="AM84" s="103"/>
      <c r="AN84" s="17"/>
      <c r="AO84" s="18"/>
      <c r="AP84" s="17"/>
      <c r="AQ84" s="17"/>
      <c r="AR84" s="50"/>
      <c r="AS84" s="17"/>
      <c r="AT84" s="17"/>
      <c r="AU84" s="50"/>
      <c r="AV84" s="17"/>
      <c r="AW84" s="17"/>
      <c r="AX84" s="50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38"/>
      <c r="BP84" s="38"/>
      <c r="BQ84" s="38"/>
    </row>
    <row r="85" spans="1:69" ht="20.25">
      <c r="A85" s="326"/>
      <c r="B85" s="46"/>
      <c r="C85" s="200"/>
      <c r="D85" s="17"/>
      <c r="E85" s="18"/>
      <c r="F85" s="103"/>
      <c r="G85" s="103"/>
      <c r="H85" s="18"/>
      <c r="I85" s="103"/>
      <c r="J85" s="17"/>
      <c r="K85" s="43"/>
      <c r="L85" s="104"/>
      <c r="M85" s="104"/>
      <c r="N85" s="43"/>
      <c r="O85" s="104"/>
      <c r="P85" s="104"/>
      <c r="Q85" s="43"/>
      <c r="R85" s="104"/>
      <c r="S85" s="17"/>
      <c r="T85" s="49"/>
      <c r="U85" s="55"/>
      <c r="V85" s="55"/>
      <c r="W85" s="49"/>
      <c r="X85" s="103"/>
      <c r="Y85" s="17"/>
      <c r="Z85" s="43"/>
      <c r="AA85" s="17"/>
      <c r="AB85" s="17"/>
      <c r="AC85" s="43"/>
      <c r="AD85" s="17"/>
      <c r="AE85" s="42"/>
      <c r="AF85" s="45"/>
      <c r="AG85" s="106"/>
      <c r="AH85" s="106"/>
      <c r="AI85" s="51"/>
      <c r="AJ85" s="47"/>
      <c r="AK85" s="44"/>
      <c r="AL85" s="18"/>
      <c r="AM85" s="103"/>
      <c r="AN85" s="17"/>
      <c r="AO85" s="18"/>
      <c r="AP85" s="103"/>
      <c r="AQ85" s="17"/>
      <c r="AR85" s="43"/>
      <c r="AS85" s="103"/>
      <c r="AT85" s="17"/>
      <c r="AU85" s="43"/>
      <c r="AV85" s="103"/>
      <c r="AW85" s="17"/>
      <c r="AX85" s="43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38"/>
      <c r="BP85" s="38"/>
      <c r="BQ85" s="38"/>
    </row>
    <row r="86" spans="1:69" ht="15.75">
      <c r="A86" s="326"/>
      <c r="B86" s="46"/>
      <c r="C86" s="198"/>
      <c r="D86" s="17"/>
      <c r="E86" s="18"/>
      <c r="F86" s="103"/>
      <c r="G86" s="103"/>
      <c r="H86" s="18"/>
      <c r="I86" s="103"/>
      <c r="J86" s="17"/>
      <c r="K86" s="18"/>
      <c r="L86" s="103"/>
      <c r="M86" s="103"/>
      <c r="N86" s="18"/>
      <c r="O86" s="103"/>
      <c r="P86" s="103"/>
      <c r="Q86" s="18"/>
      <c r="R86" s="103"/>
      <c r="S86" s="17"/>
      <c r="T86" s="38"/>
      <c r="U86" s="102"/>
      <c r="V86" s="102"/>
      <c r="W86" s="38"/>
      <c r="X86" s="103"/>
      <c r="Y86" s="17"/>
      <c r="Z86" s="18"/>
      <c r="AA86" s="17"/>
      <c r="AB86" s="17"/>
      <c r="AC86" s="43"/>
      <c r="AD86" s="104"/>
      <c r="AE86" s="44"/>
      <c r="AF86" s="18"/>
      <c r="AG86" s="52"/>
      <c r="AH86" s="52"/>
      <c r="AI86" s="52"/>
      <c r="AJ86" s="52"/>
      <c r="AK86" s="44"/>
      <c r="AL86" s="18"/>
      <c r="AM86" s="103"/>
      <c r="AN86" s="17"/>
      <c r="AO86" s="18"/>
      <c r="AP86" s="103"/>
      <c r="AQ86" s="17"/>
      <c r="AR86" s="43"/>
      <c r="AS86" s="103"/>
      <c r="AT86" s="17"/>
      <c r="AU86" s="43"/>
      <c r="AV86" s="103"/>
      <c r="AW86" s="17"/>
      <c r="AX86" s="43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38"/>
      <c r="BP86" s="38"/>
      <c r="BQ86" s="38"/>
    </row>
    <row r="87" spans="1:69" ht="20.25">
      <c r="A87" s="326"/>
      <c r="B87" s="46"/>
      <c r="C87" s="198"/>
      <c r="D87" s="17"/>
      <c r="E87" s="53"/>
      <c r="F87" s="179"/>
      <c r="G87" s="179"/>
      <c r="H87" s="53"/>
      <c r="I87" s="141"/>
      <c r="J87" s="17"/>
      <c r="K87" s="43"/>
      <c r="L87" s="104"/>
      <c r="M87" s="104"/>
      <c r="N87" s="43"/>
      <c r="O87" s="104"/>
      <c r="P87" s="104"/>
      <c r="Q87" s="43"/>
      <c r="R87" s="103"/>
      <c r="S87" s="17"/>
      <c r="T87" s="53"/>
      <c r="U87" s="179"/>
      <c r="V87" s="179"/>
      <c r="W87" s="53"/>
      <c r="X87" s="103"/>
      <c r="Y87" s="17"/>
      <c r="Z87" s="43"/>
      <c r="AA87" s="103"/>
      <c r="AB87" s="17"/>
      <c r="AC87" s="43"/>
      <c r="AD87" s="104"/>
      <c r="AE87" s="44"/>
      <c r="AF87" s="43"/>
      <c r="AG87" s="104"/>
      <c r="AH87" s="104"/>
      <c r="AI87" s="43"/>
      <c r="AJ87" s="17"/>
      <c r="AK87" s="17"/>
      <c r="AL87" s="18"/>
      <c r="AM87" s="105"/>
      <c r="AN87" s="17"/>
      <c r="AO87" s="43"/>
      <c r="AP87" s="105"/>
      <c r="AQ87" s="17"/>
      <c r="AR87" s="43"/>
      <c r="AS87" s="105"/>
      <c r="AT87" s="17"/>
      <c r="AU87" s="43"/>
      <c r="AV87" s="105"/>
      <c r="AW87" s="17"/>
      <c r="AX87" s="43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38"/>
      <c r="BP87" s="38"/>
      <c r="BQ87" s="38"/>
    </row>
    <row r="88" spans="1:69" ht="20.25">
      <c r="A88" s="349"/>
      <c r="B88" s="46"/>
      <c r="C88" s="198"/>
      <c r="D88" s="17"/>
      <c r="E88" s="53"/>
      <c r="F88" s="179"/>
      <c r="G88" s="179"/>
      <c r="H88" s="53"/>
      <c r="I88" s="141"/>
      <c r="J88" s="17"/>
      <c r="K88" s="43"/>
      <c r="L88" s="104"/>
      <c r="M88" s="104"/>
      <c r="N88" s="43"/>
      <c r="O88" s="104"/>
      <c r="P88" s="104"/>
      <c r="Q88" s="43"/>
      <c r="R88" s="103"/>
      <c r="S88" s="17"/>
      <c r="T88" s="18"/>
      <c r="U88" s="103"/>
      <c r="V88" s="103"/>
      <c r="W88" s="18"/>
      <c r="X88" s="103"/>
      <c r="Y88" s="17"/>
      <c r="Z88" s="32"/>
      <c r="AA88" s="103"/>
      <c r="AB88" s="17"/>
      <c r="AC88" s="43"/>
      <c r="AD88" s="104"/>
      <c r="AE88" s="44"/>
      <c r="AF88" s="43"/>
      <c r="AG88" s="103"/>
      <c r="AH88" s="103"/>
      <c r="AI88" s="18"/>
      <c r="AJ88" s="17"/>
      <c r="AK88" s="17"/>
      <c r="AL88" s="18"/>
      <c r="AM88" s="105"/>
      <c r="AN88" s="17"/>
      <c r="AO88" s="50"/>
      <c r="AP88" s="105"/>
      <c r="AQ88" s="17"/>
      <c r="AR88" s="43"/>
      <c r="AS88" s="105"/>
      <c r="AT88" s="17"/>
      <c r="AU88" s="43"/>
      <c r="AV88" s="105"/>
      <c r="AW88" s="17"/>
      <c r="AX88" s="43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38"/>
      <c r="BP88" s="38"/>
      <c r="BQ88" s="38"/>
    </row>
    <row r="89" spans="1:69" ht="20.25">
      <c r="A89" s="349"/>
      <c r="B89" s="46"/>
      <c r="C89" s="198"/>
      <c r="D89" s="17"/>
      <c r="E89" s="50"/>
      <c r="F89" s="126"/>
      <c r="G89" s="126"/>
      <c r="H89" s="50"/>
      <c r="I89" s="105"/>
      <c r="J89" s="34"/>
      <c r="K89" s="32"/>
      <c r="L89" s="123"/>
      <c r="M89" s="123"/>
      <c r="N89" s="32"/>
      <c r="O89" s="123"/>
      <c r="P89" s="123"/>
      <c r="Q89" s="32"/>
      <c r="R89" s="142"/>
      <c r="S89" s="34"/>
      <c r="T89" s="32"/>
      <c r="U89" s="123"/>
      <c r="V89" s="123"/>
      <c r="W89" s="32"/>
      <c r="X89" s="17"/>
      <c r="Y89" s="17"/>
      <c r="Z89" s="32"/>
      <c r="AA89" s="104"/>
      <c r="AB89" s="17"/>
      <c r="AC89" s="43"/>
      <c r="AD89" s="145"/>
      <c r="AE89" s="42"/>
      <c r="AF89" s="43"/>
      <c r="AG89" s="103"/>
      <c r="AH89" s="103"/>
      <c r="AI89" s="18"/>
      <c r="AJ89" s="17"/>
      <c r="AK89" s="17"/>
      <c r="AL89" s="18"/>
      <c r="AM89" s="103"/>
      <c r="AN89" s="17"/>
      <c r="AO89" s="18"/>
      <c r="AP89" s="141"/>
      <c r="AQ89" s="17"/>
      <c r="AR89" s="43"/>
      <c r="AS89" s="141"/>
      <c r="AT89" s="17"/>
      <c r="AU89" s="43"/>
      <c r="AV89" s="141"/>
      <c r="AW89" s="17"/>
      <c r="AX89" s="43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38"/>
      <c r="BP89" s="38"/>
      <c r="BQ89" s="38"/>
    </row>
    <row r="90" spans="1:69" ht="15.75">
      <c r="A90" s="349"/>
      <c r="B90" s="46"/>
      <c r="C90" s="198"/>
      <c r="D90" s="17"/>
      <c r="E90" s="50"/>
      <c r="F90" s="126"/>
      <c r="G90" s="126"/>
      <c r="H90" s="50"/>
      <c r="I90" s="17"/>
      <c r="J90" s="144"/>
      <c r="K90" s="36"/>
      <c r="L90" s="124"/>
      <c r="M90" s="124"/>
      <c r="N90" s="36"/>
      <c r="O90" s="124"/>
      <c r="P90" s="124"/>
      <c r="Q90" s="36"/>
      <c r="R90" s="143"/>
      <c r="S90" s="144"/>
      <c r="T90" s="36"/>
      <c r="U90" s="124"/>
      <c r="V90" s="124"/>
      <c r="W90" s="36"/>
      <c r="X90" s="17"/>
      <c r="Y90" s="17"/>
      <c r="Z90" s="18"/>
      <c r="AA90" s="103"/>
      <c r="AB90" s="17"/>
      <c r="AC90" s="43"/>
      <c r="AD90" s="17"/>
      <c r="AE90" s="17"/>
      <c r="AF90" s="43"/>
      <c r="AG90" s="103"/>
      <c r="AH90" s="103"/>
      <c r="AI90" s="18"/>
      <c r="AJ90" s="17"/>
      <c r="AK90" s="17"/>
      <c r="AL90" s="43"/>
      <c r="AM90" s="103"/>
      <c r="AN90" s="42"/>
      <c r="AO90" s="18"/>
      <c r="AP90" s="141"/>
      <c r="AQ90" s="17"/>
      <c r="AR90" s="43"/>
      <c r="AS90" s="141"/>
      <c r="AT90" s="17"/>
      <c r="AU90" s="43"/>
      <c r="AV90" s="141"/>
      <c r="AW90" s="17"/>
      <c r="AX90" s="43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38"/>
      <c r="BP90" s="38"/>
      <c r="BQ90" s="38"/>
    </row>
    <row r="91" spans="1:69" ht="20.25">
      <c r="A91" s="349"/>
      <c r="B91" s="46"/>
      <c r="C91" s="198"/>
      <c r="D91" s="42"/>
      <c r="E91" s="50"/>
      <c r="F91" s="126"/>
      <c r="G91" s="126"/>
      <c r="H91" s="50"/>
      <c r="I91" s="17"/>
      <c r="J91" s="42"/>
      <c r="K91" s="43"/>
      <c r="L91" s="104"/>
      <c r="M91" s="104"/>
      <c r="N91" s="43"/>
      <c r="O91" s="104"/>
      <c r="P91" s="104"/>
      <c r="Q91" s="43"/>
      <c r="R91" s="145"/>
      <c r="S91" s="34"/>
      <c r="T91" s="36"/>
      <c r="U91" s="124"/>
      <c r="V91" s="124"/>
      <c r="W91" s="36"/>
      <c r="X91" s="105"/>
      <c r="Y91" s="17"/>
      <c r="Z91" s="18"/>
      <c r="AA91" s="44"/>
      <c r="AB91" s="42"/>
      <c r="AC91" s="43"/>
      <c r="AD91" s="17"/>
      <c r="AE91" s="42"/>
      <c r="AF91" s="43"/>
      <c r="AG91" s="107"/>
      <c r="AH91" s="107"/>
      <c r="AI91" s="54"/>
      <c r="AJ91" s="17"/>
      <c r="AK91" s="17"/>
      <c r="AL91" s="43"/>
      <c r="AM91" s="17"/>
      <c r="AN91" s="34"/>
      <c r="AO91" s="36"/>
      <c r="AP91" s="103"/>
      <c r="AQ91" s="17"/>
      <c r="AR91" s="43"/>
      <c r="AS91" s="103"/>
      <c r="AT91" s="17"/>
      <c r="AU91" s="43"/>
      <c r="AV91" s="103"/>
      <c r="AW91" s="17"/>
      <c r="AX91" s="43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38"/>
      <c r="BP91" s="38"/>
      <c r="BQ91" s="38"/>
    </row>
    <row r="92" spans="1:69" ht="15.75">
      <c r="A92" s="349"/>
      <c r="B92" s="46"/>
      <c r="C92" s="198"/>
      <c r="D92" s="17"/>
      <c r="E92" s="53"/>
      <c r="F92" s="179"/>
      <c r="G92" s="179"/>
      <c r="H92" s="53"/>
      <c r="I92" s="103"/>
      <c r="J92" s="42"/>
      <c r="K92" s="43"/>
      <c r="L92" s="104"/>
      <c r="M92" s="104"/>
      <c r="N92" s="43"/>
      <c r="O92" s="104"/>
      <c r="P92" s="104"/>
      <c r="Q92" s="43"/>
      <c r="R92" s="145"/>
      <c r="S92" s="17"/>
      <c r="T92" s="18"/>
      <c r="U92" s="103"/>
      <c r="V92" s="103"/>
      <c r="W92" s="18"/>
      <c r="X92" s="141"/>
      <c r="Y92" s="17"/>
      <c r="Z92" s="18"/>
      <c r="AA92" s="103"/>
      <c r="AB92" s="17"/>
      <c r="AC92" s="43"/>
      <c r="AD92" s="17"/>
      <c r="AE92" s="17"/>
      <c r="AF92" s="18"/>
      <c r="AG92" s="103"/>
      <c r="AH92" s="103"/>
      <c r="AI92" s="18"/>
      <c r="AJ92" s="17"/>
      <c r="AK92" s="17"/>
      <c r="AL92" s="18"/>
      <c r="AM92" s="17"/>
      <c r="AN92" s="17"/>
      <c r="AO92" s="18"/>
      <c r="AP92" s="103"/>
      <c r="AQ92" s="17"/>
      <c r="AR92" s="43"/>
      <c r="AS92" s="103"/>
      <c r="AT92" s="17"/>
      <c r="AU92" s="43"/>
      <c r="AV92" s="103"/>
      <c r="AW92" s="17"/>
      <c r="AX92" s="43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38"/>
      <c r="BP92" s="38"/>
      <c r="BQ92" s="38"/>
    </row>
    <row r="93" spans="1:69" ht="15.75">
      <c r="A93" s="349"/>
      <c r="B93" s="46"/>
      <c r="C93" s="198"/>
      <c r="D93" s="17"/>
      <c r="E93" s="53"/>
      <c r="F93" s="179"/>
      <c r="G93" s="179"/>
      <c r="H93" s="53"/>
      <c r="I93" s="103"/>
      <c r="J93" s="17"/>
      <c r="K93" s="18"/>
      <c r="L93" s="103"/>
      <c r="M93" s="103"/>
      <c r="N93" s="18"/>
      <c r="O93" s="103"/>
      <c r="P93" s="103"/>
      <c r="Q93" s="18"/>
      <c r="R93" s="141"/>
      <c r="S93" s="17"/>
      <c r="T93" s="18"/>
      <c r="U93" s="103"/>
      <c r="V93" s="103"/>
      <c r="W93" s="18"/>
      <c r="X93" s="141"/>
      <c r="Y93" s="17"/>
      <c r="Z93" s="18"/>
      <c r="AA93" s="103"/>
      <c r="AB93" s="17"/>
      <c r="AC93" s="43"/>
      <c r="AD93" s="17"/>
      <c r="AE93" s="17"/>
      <c r="AF93" s="43"/>
      <c r="AG93" s="103"/>
      <c r="AH93" s="103"/>
      <c r="AI93" s="18"/>
      <c r="AJ93" s="17"/>
      <c r="AK93" s="17"/>
      <c r="AL93" s="18"/>
      <c r="AM93" s="17"/>
      <c r="AN93" s="17"/>
      <c r="AO93" s="18"/>
      <c r="AP93" s="103"/>
      <c r="AQ93" s="17"/>
      <c r="AR93" s="43"/>
      <c r="AS93" s="103"/>
      <c r="AT93" s="17"/>
      <c r="AU93" s="43"/>
      <c r="AV93" s="103"/>
      <c r="AW93" s="17"/>
      <c r="AX93" s="43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38"/>
      <c r="BP93" s="38"/>
      <c r="BQ93" s="38"/>
    </row>
    <row r="94" spans="1:69" ht="15.75">
      <c r="A94" s="349"/>
      <c r="B94" s="46"/>
      <c r="C94" s="198"/>
      <c r="D94" s="17"/>
      <c r="E94" s="18"/>
      <c r="F94" s="103"/>
      <c r="G94" s="103"/>
      <c r="H94" s="18"/>
      <c r="I94" s="103"/>
      <c r="J94" s="17"/>
      <c r="K94" s="18"/>
      <c r="L94" s="103"/>
      <c r="M94" s="103"/>
      <c r="N94" s="18"/>
      <c r="O94" s="103"/>
      <c r="P94" s="103"/>
      <c r="Q94" s="18"/>
      <c r="R94" s="103"/>
      <c r="S94" s="17"/>
      <c r="T94" s="18"/>
      <c r="U94" s="103"/>
      <c r="V94" s="103"/>
      <c r="W94" s="18"/>
      <c r="X94" s="103"/>
      <c r="Y94" s="17"/>
      <c r="Z94" s="18"/>
      <c r="AA94" s="103"/>
      <c r="AB94" s="17"/>
      <c r="AC94" s="43"/>
      <c r="AD94" s="17"/>
      <c r="AE94" s="17"/>
      <c r="AF94" s="43"/>
      <c r="AG94" s="103"/>
      <c r="AH94" s="103"/>
      <c r="AI94" s="18"/>
      <c r="AJ94" s="17"/>
      <c r="AK94" s="17"/>
      <c r="AL94" s="43"/>
      <c r="AM94" s="17"/>
      <c r="AN94" s="17"/>
      <c r="AO94" s="43"/>
      <c r="AP94" s="103"/>
      <c r="AQ94" s="17"/>
      <c r="AR94" s="43"/>
      <c r="AS94" s="103"/>
      <c r="AT94" s="17"/>
      <c r="AU94" s="43"/>
      <c r="AV94" s="103"/>
      <c r="AW94" s="17"/>
      <c r="AX94" s="43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38"/>
      <c r="BP94" s="38"/>
      <c r="BQ94" s="38"/>
    </row>
    <row r="95" spans="1:69" ht="15.75">
      <c r="A95" s="349"/>
      <c r="B95" s="46"/>
      <c r="C95" s="198"/>
      <c r="D95" s="17"/>
      <c r="E95" s="18"/>
      <c r="F95" s="103"/>
      <c r="G95" s="103"/>
      <c r="H95" s="18"/>
      <c r="I95" s="103"/>
      <c r="J95" s="17"/>
      <c r="K95" s="18"/>
      <c r="L95" s="103"/>
      <c r="M95" s="103"/>
      <c r="N95" s="18"/>
      <c r="O95" s="103"/>
      <c r="P95" s="103"/>
      <c r="Q95" s="18"/>
      <c r="R95" s="103"/>
      <c r="S95" s="17"/>
      <c r="T95" s="18"/>
      <c r="U95" s="103"/>
      <c r="V95" s="103"/>
      <c r="W95" s="18"/>
      <c r="X95" s="103"/>
      <c r="Y95" s="103"/>
      <c r="Z95" s="18"/>
      <c r="AA95" s="103"/>
      <c r="AB95" s="17"/>
      <c r="AC95" s="43"/>
      <c r="AD95" s="17"/>
      <c r="AE95" s="17"/>
      <c r="AF95" s="18"/>
      <c r="AG95" s="55"/>
      <c r="AH95" s="55"/>
      <c r="AI95" s="55"/>
      <c r="AJ95" s="47"/>
      <c r="AK95" s="17"/>
      <c r="AL95" s="18"/>
      <c r="AM95" s="103"/>
      <c r="AN95" s="17"/>
      <c r="AO95" s="18"/>
      <c r="AP95" s="103"/>
      <c r="AQ95" s="17"/>
      <c r="AR95" s="43"/>
      <c r="AS95" s="103"/>
      <c r="AT95" s="17"/>
      <c r="AU95" s="43"/>
      <c r="AV95" s="103"/>
      <c r="AW95" s="17"/>
      <c r="AX95" s="43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38"/>
      <c r="BP95" s="38"/>
      <c r="BQ95" s="38"/>
    </row>
    <row r="96" spans="1:69" ht="15.75">
      <c r="A96" s="326"/>
      <c r="B96" s="46"/>
      <c r="C96" s="17"/>
      <c r="D96" s="17"/>
      <c r="E96" s="18"/>
      <c r="F96" s="103"/>
      <c r="G96" s="103"/>
      <c r="H96" s="18"/>
      <c r="I96" s="141"/>
      <c r="J96" s="17"/>
      <c r="K96" s="50"/>
      <c r="L96" s="126"/>
      <c r="M96" s="126"/>
      <c r="N96" s="50"/>
      <c r="O96" s="126"/>
      <c r="P96" s="126"/>
      <c r="Q96" s="50"/>
      <c r="R96" s="146"/>
      <c r="S96" s="17"/>
      <c r="T96" s="56"/>
      <c r="U96" s="180"/>
      <c r="V96" s="180"/>
      <c r="W96" s="56"/>
      <c r="X96" s="145"/>
      <c r="Y96" s="17"/>
      <c r="Z96" s="32"/>
      <c r="AA96" s="104"/>
      <c r="AB96" s="17"/>
      <c r="AC96" s="43"/>
      <c r="AD96" s="17"/>
      <c r="AE96" s="17"/>
      <c r="AF96" s="43"/>
      <c r="AG96" s="52"/>
      <c r="AH96" s="52"/>
      <c r="AI96" s="48"/>
      <c r="AJ96" s="47"/>
      <c r="AK96" s="17"/>
      <c r="AL96" s="18"/>
      <c r="AM96" s="17"/>
      <c r="AN96" s="17"/>
      <c r="AO96" s="18"/>
      <c r="AP96" s="141"/>
      <c r="AQ96" s="17"/>
      <c r="AR96" s="43"/>
      <c r="AS96" s="141"/>
      <c r="AT96" s="17"/>
      <c r="AU96" s="43"/>
      <c r="AV96" s="141"/>
      <c r="AW96" s="17"/>
      <c r="AX96" s="43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38"/>
      <c r="BP96" s="38"/>
      <c r="BQ96" s="38"/>
    </row>
    <row r="97" spans="1:69" ht="15.75">
      <c r="A97" s="326"/>
      <c r="B97" s="46"/>
      <c r="C97" s="200"/>
      <c r="D97" s="17"/>
      <c r="E97" s="18"/>
      <c r="F97" s="103"/>
      <c r="G97" s="103"/>
      <c r="H97" s="18"/>
      <c r="I97" s="141"/>
      <c r="J97" s="17"/>
      <c r="K97" s="43"/>
      <c r="L97" s="104"/>
      <c r="M97" s="104"/>
      <c r="N97" s="43"/>
      <c r="O97" s="104"/>
      <c r="P97" s="104"/>
      <c r="Q97" s="43"/>
      <c r="R97" s="145"/>
      <c r="S97" s="17"/>
      <c r="T97" s="43"/>
      <c r="U97" s="104"/>
      <c r="V97" s="104"/>
      <c r="W97" s="43"/>
      <c r="X97" s="145"/>
      <c r="Y97" s="17"/>
      <c r="Z97" s="32"/>
      <c r="AA97" s="104"/>
      <c r="AB97" s="17"/>
      <c r="AC97" s="43"/>
      <c r="AD97" s="17"/>
      <c r="AE97" s="17"/>
      <c r="AF97" s="43"/>
      <c r="AG97" s="52"/>
      <c r="AH97" s="52"/>
      <c r="AI97" s="48"/>
      <c r="AJ97" s="47"/>
      <c r="AK97" s="17"/>
      <c r="AL97" s="18"/>
      <c r="AM97" s="17"/>
      <c r="AN97" s="17"/>
      <c r="AO97" s="18"/>
      <c r="AP97" s="141"/>
      <c r="AQ97" s="17"/>
      <c r="AR97" s="43"/>
      <c r="AS97" s="141"/>
      <c r="AT97" s="17"/>
      <c r="AU97" s="43"/>
      <c r="AV97" s="141"/>
      <c r="AW97" s="17"/>
      <c r="AX97" s="43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38"/>
      <c r="BP97" s="38"/>
      <c r="BQ97" s="38"/>
    </row>
    <row r="98" spans="1:69" ht="15.75">
      <c r="A98" s="326"/>
      <c r="B98" s="46"/>
      <c r="C98" s="200"/>
      <c r="D98" s="17"/>
      <c r="E98" s="18"/>
      <c r="F98" s="103"/>
      <c r="G98" s="103"/>
      <c r="H98" s="18"/>
      <c r="I98" s="103"/>
      <c r="J98" s="17"/>
      <c r="K98" s="43"/>
      <c r="L98" s="104"/>
      <c r="M98" s="104"/>
      <c r="N98" s="43"/>
      <c r="O98" s="104"/>
      <c r="P98" s="104"/>
      <c r="Q98" s="43"/>
      <c r="R98" s="104"/>
      <c r="S98" s="42"/>
      <c r="T98" s="43"/>
      <c r="U98" s="104"/>
      <c r="V98" s="104"/>
      <c r="W98" s="43"/>
      <c r="X98" s="141"/>
      <c r="Y98" s="17"/>
      <c r="Z98" s="43"/>
      <c r="AA98" s="103"/>
      <c r="AB98" s="17"/>
      <c r="AC98" s="43"/>
      <c r="AD98" s="17"/>
      <c r="AE98" s="17"/>
      <c r="AF98" s="18"/>
      <c r="AG98" s="52"/>
      <c r="AH98" s="52"/>
      <c r="AI98" s="48"/>
      <c r="AJ98" s="47"/>
      <c r="AK98" s="17"/>
      <c r="AL98" s="18"/>
      <c r="AM98" s="103"/>
      <c r="AN98" s="17"/>
      <c r="AO98" s="18"/>
      <c r="AP98" s="141"/>
      <c r="AQ98" s="17"/>
      <c r="AR98" s="43"/>
      <c r="AS98" s="141"/>
      <c r="AT98" s="17"/>
      <c r="AU98" s="43"/>
      <c r="AV98" s="141"/>
      <c r="AW98" s="17"/>
      <c r="AX98" s="43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38"/>
      <c r="BP98" s="38"/>
      <c r="BQ98" s="38"/>
    </row>
    <row r="99" spans="1:69" ht="20.25">
      <c r="A99" s="326"/>
      <c r="B99" s="46"/>
      <c r="C99" s="200"/>
      <c r="D99" s="42"/>
      <c r="E99" s="18"/>
      <c r="F99" s="103"/>
      <c r="G99" s="103"/>
      <c r="H99" s="18"/>
      <c r="I99" s="209"/>
      <c r="J99" s="17"/>
      <c r="K99" s="18"/>
      <c r="L99" s="103"/>
      <c r="M99" s="103"/>
      <c r="N99" s="18"/>
      <c r="O99" s="103"/>
      <c r="P99" s="103"/>
      <c r="Q99" s="18"/>
      <c r="R99" s="103"/>
      <c r="S99" s="42"/>
      <c r="T99" s="43"/>
      <c r="U99" s="104"/>
      <c r="V99" s="104"/>
      <c r="W99" s="43"/>
      <c r="X99" s="141"/>
      <c r="Y99" s="17"/>
      <c r="Z99" s="43"/>
      <c r="AA99" s="17"/>
      <c r="AB99" s="42"/>
      <c r="AC99" s="45"/>
      <c r="AD99" s="17"/>
      <c r="AE99" s="17"/>
      <c r="AF99" s="18"/>
      <c r="AG99" s="52"/>
      <c r="AH99" s="52"/>
      <c r="AI99" s="48"/>
      <c r="AJ99" s="47"/>
      <c r="AK99" s="17"/>
      <c r="AL99" s="45"/>
      <c r="AM99" s="103"/>
      <c r="AN99" s="17"/>
      <c r="AO99" s="18"/>
      <c r="AP99" s="103"/>
      <c r="AQ99" s="17"/>
      <c r="AR99" s="43"/>
      <c r="AS99" s="103"/>
      <c r="AT99" s="17"/>
      <c r="AU99" s="43"/>
      <c r="AV99" s="103"/>
      <c r="AW99" s="17"/>
      <c r="AX99" s="43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38"/>
      <c r="BP99" s="38"/>
      <c r="BQ99" s="38"/>
    </row>
    <row r="100" spans="1:69" ht="20.25">
      <c r="A100" s="326"/>
      <c r="B100" s="46"/>
      <c r="C100" s="198"/>
      <c r="D100" s="17"/>
      <c r="E100" s="18"/>
      <c r="F100" s="103"/>
      <c r="G100" s="103"/>
      <c r="H100" s="18"/>
      <c r="I100" s="145"/>
      <c r="J100" s="17"/>
      <c r="K100" s="18"/>
      <c r="L100" s="103"/>
      <c r="M100" s="103"/>
      <c r="N100" s="18"/>
      <c r="O100" s="103"/>
      <c r="P100" s="103"/>
      <c r="Q100" s="18"/>
      <c r="R100" s="103"/>
      <c r="S100" s="17"/>
      <c r="T100" s="43"/>
      <c r="U100" s="104"/>
      <c r="V100" s="104"/>
      <c r="W100" s="43"/>
      <c r="X100" s="141"/>
      <c r="Y100" s="17"/>
      <c r="Z100" s="43"/>
      <c r="AA100" s="17"/>
      <c r="AB100" s="42"/>
      <c r="AC100" s="43"/>
      <c r="AD100" s="17"/>
      <c r="AE100" s="17"/>
      <c r="AF100" s="18"/>
      <c r="AG100" s="52"/>
      <c r="AH100" s="52"/>
      <c r="AI100" s="48"/>
      <c r="AJ100" s="47"/>
      <c r="AK100" s="17"/>
      <c r="AL100" s="43"/>
      <c r="AM100" s="103"/>
      <c r="AN100" s="42"/>
      <c r="AO100" s="45"/>
      <c r="AP100" s="103"/>
      <c r="AQ100" s="17"/>
      <c r="AR100" s="43"/>
      <c r="AS100" s="103"/>
      <c r="AT100" s="17"/>
      <c r="AU100" s="43"/>
      <c r="AV100" s="103"/>
      <c r="AW100" s="17"/>
      <c r="AX100" s="43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38"/>
      <c r="BP100" s="38"/>
      <c r="BQ100" s="38"/>
    </row>
    <row r="101" spans="1:69" ht="20.25">
      <c r="A101" s="326"/>
      <c r="B101" s="46"/>
      <c r="C101" s="200"/>
      <c r="D101" s="17"/>
      <c r="E101" s="18"/>
      <c r="F101" s="103"/>
      <c r="G101" s="103"/>
      <c r="H101" s="18"/>
      <c r="I101" s="145"/>
      <c r="J101" s="17"/>
      <c r="K101" s="18"/>
      <c r="L101" s="103"/>
      <c r="M101" s="103"/>
      <c r="N101" s="18"/>
      <c r="O101" s="103"/>
      <c r="P101" s="103"/>
      <c r="Q101" s="18"/>
      <c r="R101" s="145"/>
      <c r="S101" s="17"/>
      <c r="T101" s="43"/>
      <c r="U101" s="104"/>
      <c r="V101" s="104"/>
      <c r="W101" s="43"/>
      <c r="X101" s="141"/>
      <c r="Y101" s="17"/>
      <c r="Z101" s="18"/>
      <c r="AA101" s="141"/>
      <c r="AB101" s="17"/>
      <c r="AC101" s="43"/>
      <c r="AD101" s="34"/>
      <c r="AE101" s="17"/>
      <c r="AF101" s="18"/>
      <c r="AG101" s="52"/>
      <c r="AH101" s="52"/>
      <c r="AI101" s="48"/>
      <c r="AJ101" s="47"/>
      <c r="AK101" s="17"/>
      <c r="AL101" s="43"/>
      <c r="AM101" s="103"/>
      <c r="AN101" s="17"/>
      <c r="AO101" s="43"/>
      <c r="AP101" s="103"/>
      <c r="AQ101" s="17"/>
      <c r="AR101" s="45"/>
      <c r="AS101" s="103"/>
      <c r="AT101" s="17"/>
      <c r="AU101" s="45"/>
      <c r="AV101" s="103"/>
      <c r="AW101" s="17"/>
      <c r="AX101" s="45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38"/>
      <c r="BP101" s="38"/>
      <c r="BQ101" s="38"/>
    </row>
    <row r="102" spans="1:69" ht="20.25">
      <c r="A102" s="326"/>
      <c r="B102" s="46"/>
      <c r="C102" s="198"/>
      <c r="D102" s="17"/>
      <c r="E102" s="18"/>
      <c r="F102" s="103"/>
      <c r="G102" s="103"/>
      <c r="H102" s="18"/>
      <c r="I102" s="145"/>
      <c r="J102" s="17"/>
      <c r="K102" s="18"/>
      <c r="L102" s="103"/>
      <c r="M102" s="103"/>
      <c r="N102" s="18"/>
      <c r="O102" s="103"/>
      <c r="P102" s="103"/>
      <c r="Q102" s="18"/>
      <c r="R102" s="103"/>
      <c r="S102" s="17"/>
      <c r="T102" s="57"/>
      <c r="U102" s="181"/>
      <c r="V102" s="181"/>
      <c r="W102" s="57"/>
      <c r="X102" s="103"/>
      <c r="Y102" s="17"/>
      <c r="Z102" s="18"/>
      <c r="AA102" s="141"/>
      <c r="AB102" s="17"/>
      <c r="AC102" s="43"/>
      <c r="AD102" s="34"/>
      <c r="AE102" s="17"/>
      <c r="AF102" s="18"/>
      <c r="AG102" s="103"/>
      <c r="AH102" s="103"/>
      <c r="AI102" s="18"/>
      <c r="AJ102" s="103"/>
      <c r="AK102" s="17"/>
      <c r="AL102" s="18"/>
      <c r="AM102" s="103"/>
      <c r="AN102" s="17"/>
      <c r="AO102" s="43"/>
      <c r="AP102" s="103"/>
      <c r="AQ102" s="17"/>
      <c r="AR102" s="45"/>
      <c r="AS102" s="103"/>
      <c r="AT102" s="17"/>
      <c r="AU102" s="45"/>
      <c r="AV102" s="103"/>
      <c r="AW102" s="17"/>
      <c r="AX102" s="45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38"/>
      <c r="BP102" s="38"/>
      <c r="BQ102" s="38"/>
    </row>
    <row r="103" spans="1:69" ht="15.75">
      <c r="A103" s="326"/>
      <c r="B103" s="46"/>
      <c r="C103" s="198"/>
      <c r="D103" s="17"/>
      <c r="E103" s="53"/>
      <c r="F103" s="179"/>
      <c r="G103" s="179"/>
      <c r="H103" s="53"/>
      <c r="I103" s="146"/>
      <c r="J103" s="17"/>
      <c r="K103" s="18"/>
      <c r="L103" s="103"/>
      <c r="M103" s="103"/>
      <c r="N103" s="18"/>
      <c r="O103" s="103"/>
      <c r="P103" s="103"/>
      <c r="Q103" s="18"/>
      <c r="R103" s="103"/>
      <c r="S103" s="17"/>
      <c r="T103" s="43"/>
      <c r="U103" s="104"/>
      <c r="V103" s="104"/>
      <c r="W103" s="43"/>
      <c r="X103" s="103"/>
      <c r="Y103" s="17"/>
      <c r="Z103" s="18"/>
      <c r="AA103" s="103"/>
      <c r="AB103" s="44"/>
      <c r="AC103" s="43"/>
      <c r="AD103" s="17"/>
      <c r="AE103" s="17"/>
      <c r="AF103" s="18"/>
      <c r="AG103" s="103"/>
      <c r="AH103" s="103"/>
      <c r="AI103" s="18"/>
      <c r="AJ103" s="103"/>
      <c r="AK103" s="113"/>
      <c r="AL103" s="18"/>
      <c r="AM103" s="103"/>
      <c r="AN103" s="17"/>
      <c r="AO103" s="18"/>
      <c r="AP103" s="103"/>
      <c r="AQ103" s="17"/>
      <c r="AR103" s="43"/>
      <c r="AS103" s="103"/>
      <c r="AT103" s="17"/>
      <c r="AU103" s="43"/>
      <c r="AV103" s="103"/>
      <c r="AW103" s="17"/>
      <c r="AX103" s="43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38"/>
      <c r="BP103" s="38"/>
      <c r="BQ103" s="38"/>
    </row>
    <row r="104" spans="1:69" ht="15.75">
      <c r="A104" s="326"/>
      <c r="B104" s="46"/>
      <c r="C104" s="198"/>
      <c r="D104" s="17"/>
      <c r="E104" s="18"/>
      <c r="F104" s="103"/>
      <c r="G104" s="103"/>
      <c r="H104" s="18"/>
      <c r="I104" s="103"/>
      <c r="J104" s="17"/>
      <c r="K104" s="18"/>
      <c r="L104" s="103"/>
      <c r="M104" s="103"/>
      <c r="N104" s="18"/>
      <c r="O104" s="103"/>
      <c r="P104" s="103"/>
      <c r="Q104" s="18"/>
      <c r="R104" s="103"/>
      <c r="S104" s="17"/>
      <c r="T104" s="18"/>
      <c r="U104" s="103"/>
      <c r="V104" s="103"/>
      <c r="W104" s="18"/>
      <c r="X104" s="103"/>
      <c r="Y104" s="17"/>
      <c r="Z104" s="18"/>
      <c r="AA104" s="52"/>
      <c r="AB104" s="44"/>
      <c r="AC104" s="43"/>
      <c r="AD104" s="104"/>
      <c r="AE104" s="44"/>
      <c r="AF104" s="18"/>
      <c r="AG104" s="103"/>
      <c r="AH104" s="103"/>
      <c r="AI104" s="18"/>
      <c r="AJ104" s="103"/>
      <c r="AK104" s="44"/>
      <c r="AL104" s="18"/>
      <c r="AM104" s="103"/>
      <c r="AN104" s="17"/>
      <c r="AO104" s="18"/>
      <c r="AP104" s="52"/>
      <c r="AQ104" s="17"/>
      <c r="AR104" s="43"/>
      <c r="AS104" s="52"/>
      <c r="AT104" s="17"/>
      <c r="AU104" s="43"/>
      <c r="AV104" s="52"/>
      <c r="AW104" s="17"/>
      <c r="AX104" s="43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38"/>
      <c r="BP104" s="38"/>
      <c r="BQ104" s="38"/>
    </row>
    <row r="105" spans="2:23" ht="15.75">
      <c r="B105" s="38"/>
      <c r="C105" s="201"/>
      <c r="D105" s="52"/>
      <c r="E105" s="58"/>
      <c r="F105" s="201"/>
      <c r="G105" s="201"/>
      <c r="H105" s="58"/>
      <c r="I105" s="52"/>
      <c r="J105" s="52"/>
      <c r="K105" s="18"/>
      <c r="L105" s="103"/>
      <c r="M105" s="103"/>
      <c r="N105" s="18"/>
      <c r="O105" s="103"/>
      <c r="P105" s="103"/>
      <c r="Q105" s="18"/>
      <c r="R105" s="52"/>
      <c r="S105" s="102"/>
      <c r="T105" s="38"/>
      <c r="U105" s="102"/>
      <c r="V105" s="102"/>
      <c r="W105" s="38"/>
    </row>
    <row r="106" spans="2:23" ht="15.75">
      <c r="B106" s="38"/>
      <c r="C106" s="201"/>
      <c r="D106" s="52"/>
      <c r="E106" s="58"/>
      <c r="F106" s="201"/>
      <c r="G106" s="201"/>
      <c r="H106" s="58"/>
      <c r="I106" s="52"/>
      <c r="J106" s="52"/>
      <c r="K106" s="18"/>
      <c r="L106" s="103"/>
      <c r="M106" s="103"/>
      <c r="N106" s="18"/>
      <c r="O106" s="103"/>
      <c r="P106" s="103"/>
      <c r="Q106" s="18"/>
      <c r="R106" s="52"/>
      <c r="S106" s="102"/>
      <c r="T106" s="38"/>
      <c r="U106" s="102"/>
      <c r="V106" s="102"/>
      <c r="W106" s="38"/>
    </row>
    <row r="107" spans="2:23" ht="15.75">
      <c r="B107" s="38"/>
      <c r="C107" s="201"/>
      <c r="D107" s="52"/>
      <c r="E107" s="48"/>
      <c r="F107" s="52"/>
      <c r="G107" s="52"/>
      <c r="H107" s="48"/>
      <c r="I107" s="52"/>
      <c r="J107" s="52"/>
      <c r="K107" s="48"/>
      <c r="L107" s="52"/>
      <c r="M107" s="52"/>
      <c r="N107" s="48"/>
      <c r="O107" s="52"/>
      <c r="P107" s="52"/>
      <c r="Q107" s="48"/>
      <c r="R107" s="52"/>
      <c r="S107" s="102"/>
      <c r="T107" s="38"/>
      <c r="U107" s="102"/>
      <c r="V107" s="102"/>
      <c r="W107" s="38"/>
    </row>
    <row r="108" spans="2:23" ht="15.75">
      <c r="B108" s="38"/>
      <c r="C108" s="201"/>
      <c r="D108" s="52"/>
      <c r="E108" s="58"/>
      <c r="F108" s="201"/>
      <c r="G108" s="201"/>
      <c r="H108" s="58"/>
      <c r="I108" s="52"/>
      <c r="J108" s="52"/>
      <c r="K108" s="18"/>
      <c r="L108" s="103"/>
      <c r="M108" s="103"/>
      <c r="N108" s="18"/>
      <c r="O108" s="103"/>
      <c r="P108" s="103"/>
      <c r="Q108" s="18"/>
      <c r="R108" s="52"/>
      <c r="S108" s="102"/>
      <c r="T108" s="38"/>
      <c r="U108" s="102"/>
      <c r="V108" s="102"/>
      <c r="W108" s="38"/>
    </row>
    <row r="109" spans="2:23" ht="15.75">
      <c r="B109" s="38"/>
      <c r="C109" s="201"/>
      <c r="D109" s="52"/>
      <c r="E109" s="58"/>
      <c r="F109" s="201"/>
      <c r="G109" s="201"/>
      <c r="H109" s="58"/>
      <c r="I109" s="52"/>
      <c r="J109" s="52"/>
      <c r="K109" s="48"/>
      <c r="L109" s="52"/>
      <c r="M109" s="52"/>
      <c r="N109" s="48"/>
      <c r="O109" s="52"/>
      <c r="P109" s="52"/>
      <c r="Q109" s="48"/>
      <c r="R109" s="52"/>
      <c r="S109" s="102"/>
      <c r="T109" s="38"/>
      <c r="U109" s="102"/>
      <c r="V109" s="102"/>
      <c r="W109" s="38"/>
    </row>
    <row r="110" spans="2:23" ht="15.75">
      <c r="B110" s="38"/>
      <c r="C110" s="201"/>
      <c r="D110" s="52"/>
      <c r="E110" s="58"/>
      <c r="F110" s="201"/>
      <c r="G110" s="201"/>
      <c r="H110" s="58"/>
      <c r="I110" s="52"/>
      <c r="J110" s="52"/>
      <c r="K110" s="18"/>
      <c r="L110" s="103"/>
      <c r="M110" s="103"/>
      <c r="N110" s="18"/>
      <c r="O110" s="103"/>
      <c r="P110" s="103"/>
      <c r="Q110" s="18"/>
      <c r="R110" s="52"/>
      <c r="S110" s="102"/>
      <c r="T110" s="38"/>
      <c r="U110" s="102"/>
      <c r="V110" s="102"/>
      <c r="W110" s="38"/>
    </row>
    <row r="111" spans="2:23" ht="15.75">
      <c r="B111" s="38"/>
      <c r="C111" s="201"/>
      <c r="D111" s="52"/>
      <c r="E111" s="58"/>
      <c r="F111" s="201"/>
      <c r="G111" s="201"/>
      <c r="H111" s="58"/>
      <c r="I111" s="52"/>
      <c r="J111" s="52"/>
      <c r="K111" s="48"/>
      <c r="L111" s="52"/>
      <c r="M111" s="52"/>
      <c r="N111" s="48"/>
      <c r="O111" s="52"/>
      <c r="P111" s="52"/>
      <c r="Q111" s="48"/>
      <c r="R111" s="52"/>
      <c r="S111" s="102"/>
      <c r="T111" s="38"/>
      <c r="U111" s="102"/>
      <c r="V111" s="102"/>
      <c r="W111" s="38"/>
    </row>
    <row r="112" spans="2:23" ht="15.75">
      <c r="B112" s="38"/>
      <c r="C112" s="201"/>
      <c r="D112" s="52"/>
      <c r="E112" s="58"/>
      <c r="F112" s="201"/>
      <c r="G112" s="201"/>
      <c r="H112" s="58"/>
      <c r="I112" s="52"/>
      <c r="J112" s="52"/>
      <c r="K112" s="48"/>
      <c r="L112" s="52"/>
      <c r="M112" s="52"/>
      <c r="N112" s="48"/>
      <c r="O112" s="52"/>
      <c r="P112" s="52"/>
      <c r="Q112" s="48"/>
      <c r="R112" s="52"/>
      <c r="S112" s="102"/>
      <c r="T112" s="38"/>
      <c r="U112" s="102"/>
      <c r="V112" s="102"/>
      <c r="W112" s="38"/>
    </row>
    <row r="113" spans="2:23" ht="15.75">
      <c r="B113" s="38"/>
      <c r="C113" s="201"/>
      <c r="D113" s="52"/>
      <c r="E113" s="58"/>
      <c r="F113" s="201"/>
      <c r="G113" s="201"/>
      <c r="H113" s="58"/>
      <c r="I113" s="52"/>
      <c r="J113" s="52"/>
      <c r="K113" s="18"/>
      <c r="L113" s="103"/>
      <c r="M113" s="103"/>
      <c r="N113" s="18"/>
      <c r="O113" s="103"/>
      <c r="P113" s="103"/>
      <c r="Q113" s="18"/>
      <c r="R113" s="52"/>
      <c r="S113" s="102"/>
      <c r="T113" s="38"/>
      <c r="U113" s="102"/>
      <c r="V113" s="102"/>
      <c r="W113" s="38"/>
    </row>
    <row r="114" spans="2:23" ht="15.75">
      <c r="B114" s="38"/>
      <c r="C114" s="52"/>
      <c r="D114" s="52"/>
      <c r="E114" s="48"/>
      <c r="F114" s="52"/>
      <c r="G114" s="52"/>
      <c r="H114" s="48"/>
      <c r="I114" s="52"/>
      <c r="J114" s="52"/>
      <c r="K114" s="48"/>
      <c r="L114" s="52"/>
      <c r="M114" s="52"/>
      <c r="N114" s="48"/>
      <c r="O114" s="52"/>
      <c r="P114" s="52"/>
      <c r="Q114" s="48"/>
      <c r="R114" s="52"/>
      <c r="S114" s="102"/>
      <c r="T114" s="38"/>
      <c r="U114" s="102"/>
      <c r="V114" s="102"/>
      <c r="W114" s="38"/>
    </row>
    <row r="115" spans="2:23" ht="15.75">
      <c r="B115" s="38"/>
      <c r="C115" s="52"/>
      <c r="D115" s="52"/>
      <c r="E115" s="48"/>
      <c r="F115" s="52"/>
      <c r="G115" s="52"/>
      <c r="H115" s="48"/>
      <c r="I115" s="52"/>
      <c r="J115" s="52"/>
      <c r="K115" s="48"/>
      <c r="L115" s="52"/>
      <c r="M115" s="52"/>
      <c r="N115" s="48"/>
      <c r="O115" s="52"/>
      <c r="P115" s="52"/>
      <c r="Q115" s="48"/>
      <c r="R115" s="52"/>
      <c r="S115" s="102"/>
      <c r="T115" s="38"/>
      <c r="U115" s="102"/>
      <c r="V115" s="102"/>
      <c r="W115" s="38"/>
    </row>
    <row r="116" spans="2:23" ht="15.75">
      <c r="B116" s="38"/>
      <c r="C116" s="52"/>
      <c r="D116" s="52"/>
      <c r="E116" s="48"/>
      <c r="F116" s="52"/>
      <c r="G116" s="52"/>
      <c r="H116" s="48"/>
      <c r="I116" s="52"/>
      <c r="J116" s="52"/>
      <c r="K116" s="48"/>
      <c r="L116" s="52"/>
      <c r="M116" s="52"/>
      <c r="N116" s="48"/>
      <c r="O116" s="52"/>
      <c r="P116" s="52"/>
      <c r="Q116" s="48"/>
      <c r="R116" s="52"/>
      <c r="S116" s="102"/>
      <c r="T116" s="38"/>
      <c r="U116" s="102"/>
      <c r="V116" s="102"/>
      <c r="W116" s="38"/>
    </row>
    <row r="117" spans="2:23" ht="15.75">
      <c r="B117" s="38"/>
      <c r="C117" s="52"/>
      <c r="D117" s="52"/>
      <c r="E117" s="48"/>
      <c r="F117" s="52"/>
      <c r="G117" s="52"/>
      <c r="H117" s="48"/>
      <c r="I117" s="52"/>
      <c r="J117" s="52"/>
      <c r="K117" s="48"/>
      <c r="L117" s="52"/>
      <c r="M117" s="52"/>
      <c r="N117" s="48"/>
      <c r="O117" s="52"/>
      <c r="P117" s="52"/>
      <c r="Q117" s="48"/>
      <c r="R117" s="52"/>
      <c r="S117" s="102"/>
      <c r="T117" s="38"/>
      <c r="U117" s="102"/>
      <c r="V117" s="102"/>
      <c r="W117" s="38"/>
    </row>
    <row r="118" spans="2:23" ht="15.75">
      <c r="B118" s="38"/>
      <c r="C118" s="52"/>
      <c r="D118" s="52"/>
      <c r="E118" s="48"/>
      <c r="F118" s="52"/>
      <c r="G118" s="52"/>
      <c r="H118" s="48"/>
      <c r="I118" s="52"/>
      <c r="J118" s="52"/>
      <c r="K118" s="48"/>
      <c r="L118" s="52"/>
      <c r="M118" s="52"/>
      <c r="N118" s="48"/>
      <c r="O118" s="52"/>
      <c r="P118" s="52"/>
      <c r="Q118" s="48"/>
      <c r="R118" s="52"/>
      <c r="S118" s="102"/>
      <c r="T118" s="38"/>
      <c r="U118" s="102"/>
      <c r="V118" s="102"/>
      <c r="W118" s="38"/>
    </row>
    <row r="119" spans="2:23" ht="15.75">
      <c r="B119" s="38"/>
      <c r="C119" s="52"/>
      <c r="D119" s="52"/>
      <c r="E119" s="48"/>
      <c r="F119" s="52"/>
      <c r="G119" s="52"/>
      <c r="H119" s="48"/>
      <c r="I119" s="52"/>
      <c r="J119" s="52"/>
      <c r="K119" s="48"/>
      <c r="L119" s="52"/>
      <c r="M119" s="52"/>
      <c r="N119" s="48"/>
      <c r="O119" s="52"/>
      <c r="P119" s="52"/>
      <c r="Q119" s="48"/>
      <c r="R119" s="52"/>
      <c r="S119" s="102"/>
      <c r="T119" s="38"/>
      <c r="U119" s="102"/>
      <c r="V119" s="102"/>
      <c r="W119" s="38"/>
    </row>
    <row r="120" spans="2:23" ht="15.75">
      <c r="B120" s="38"/>
      <c r="C120" s="52"/>
      <c r="D120" s="52"/>
      <c r="E120" s="48"/>
      <c r="F120" s="52"/>
      <c r="G120" s="52"/>
      <c r="H120" s="48"/>
      <c r="I120" s="52"/>
      <c r="J120" s="52"/>
      <c r="K120" s="48"/>
      <c r="L120" s="52"/>
      <c r="M120" s="52"/>
      <c r="N120" s="48"/>
      <c r="O120" s="52"/>
      <c r="P120" s="52"/>
      <c r="Q120" s="48"/>
      <c r="R120" s="52"/>
      <c r="S120" s="102"/>
      <c r="T120" s="38"/>
      <c r="U120" s="102"/>
      <c r="V120" s="102"/>
      <c r="W120" s="38"/>
    </row>
    <row r="121" spans="2:23" ht="15.75">
      <c r="B121" s="38"/>
      <c r="C121" s="52"/>
      <c r="D121" s="52"/>
      <c r="E121" s="48"/>
      <c r="F121" s="52"/>
      <c r="G121" s="52"/>
      <c r="H121" s="48"/>
      <c r="I121" s="52"/>
      <c r="J121" s="52"/>
      <c r="K121" s="48"/>
      <c r="L121" s="52"/>
      <c r="M121" s="52"/>
      <c r="N121" s="48"/>
      <c r="O121" s="52"/>
      <c r="P121" s="52"/>
      <c r="Q121" s="48"/>
      <c r="R121" s="52"/>
      <c r="S121" s="102"/>
      <c r="T121" s="38"/>
      <c r="U121" s="102"/>
      <c r="V121" s="102"/>
      <c r="W121" s="38"/>
    </row>
    <row r="122" spans="3:18" ht="15.75">
      <c r="C122" s="127"/>
      <c r="D122" s="127"/>
      <c r="E122" s="59"/>
      <c r="F122" s="127"/>
      <c r="G122" s="127"/>
      <c r="H122" s="59"/>
      <c r="I122" s="127"/>
      <c r="J122" s="127"/>
      <c r="K122" s="59"/>
      <c r="L122" s="127"/>
      <c r="M122" s="127"/>
      <c r="N122" s="59"/>
      <c r="O122" s="127"/>
      <c r="P122" s="127"/>
      <c r="Q122" s="59"/>
      <c r="R122" s="127"/>
    </row>
  </sheetData>
  <sheetProtection/>
  <mergeCells count="28">
    <mergeCell ref="AD2:AF2"/>
    <mergeCell ref="U2:W2"/>
    <mergeCell ref="I2:K2"/>
    <mergeCell ref="A87:A95"/>
    <mergeCell ref="AA2:AC2"/>
    <mergeCell ref="X2:Z2"/>
    <mergeCell ref="C2:E2"/>
    <mergeCell ref="F2:H2"/>
    <mergeCell ref="O2:Q2"/>
    <mergeCell ref="R2:T2"/>
    <mergeCell ref="A96:A104"/>
    <mergeCell ref="A3:A11"/>
    <mergeCell ref="A12:A20"/>
    <mergeCell ref="A21:A29"/>
    <mergeCell ref="A30:A38"/>
    <mergeCell ref="A1:B2"/>
    <mergeCell ref="A78:A86"/>
    <mergeCell ref="A39:A47"/>
    <mergeCell ref="AV2:AX2"/>
    <mergeCell ref="AG1:AX1"/>
    <mergeCell ref="AS2:AU2"/>
    <mergeCell ref="AG2:AI2"/>
    <mergeCell ref="AJ2:AL2"/>
    <mergeCell ref="L2:N2"/>
    <mergeCell ref="AP2:AR2"/>
    <mergeCell ref="C1:Q1"/>
    <mergeCell ref="R1:AF1"/>
    <mergeCell ref="AM2:AO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  <colBreaks count="3" manualBreakCount="3">
    <brk id="14" max="46" man="1"/>
    <brk id="28" max="46" man="1"/>
    <brk id="3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Beata</cp:lastModifiedBy>
  <cp:lastPrinted>2019-09-02T12:24:38Z</cp:lastPrinted>
  <dcterms:created xsi:type="dcterms:W3CDTF">2013-02-05T18:36:46Z</dcterms:created>
  <dcterms:modified xsi:type="dcterms:W3CDTF">2020-01-10T07:12:12Z</dcterms:modified>
  <cp:category/>
  <cp:version/>
  <cp:contentType/>
  <cp:contentStatus/>
</cp:coreProperties>
</file>